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2024\1 - YOEL@\3 - NOMINAS\4 - NOMINA - PORTAL DE TRANSPARENCIA\2 - FEBRERO\"/>
    </mc:Choice>
  </mc:AlternateContent>
  <xr:revisionPtr revIDLastSave="0" documentId="13_ncr:1_{20CBFF1E-801B-4396-82AD-65CA4EDC78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MPLEADO FIJO-TEMPORAL" sheetId="1" r:id="rId1"/>
  </sheets>
  <definedNames>
    <definedName name="_xlnm._FilterDatabase" localSheetId="0" hidden="1">'EMPLEADO FIJO-TEMPORAL'!$O$11:$O$24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1" l="1"/>
  <c r="S13" i="1" s="1"/>
  <c r="Q14" i="1"/>
  <c r="S14" i="1" s="1"/>
  <c r="R13" i="1"/>
  <c r="J13" i="1"/>
  <c r="G16" i="1" l="1"/>
  <c r="H16" i="1"/>
  <c r="I16" i="1"/>
  <c r="O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Q15" i="1" l="1"/>
  <c r="S15" i="1" s="1"/>
  <c r="P15" i="1"/>
  <c r="R15" i="1"/>
  <c r="R14" i="1"/>
  <c r="P14" i="1"/>
  <c r="P13" i="1"/>
  <c r="N16" i="1" l="1"/>
  <c r="M16" i="1"/>
  <c r="L16" i="1"/>
  <c r="K16" i="1"/>
  <c r="J16" i="1"/>
  <c r="R16" i="1" l="1"/>
  <c r="Q16" i="1"/>
  <c r="P16" i="1"/>
  <c r="S16" i="1" l="1"/>
</calcChain>
</file>

<file path=xl/sharedStrings.xml><?xml version="1.0" encoding="utf-8"?>
<sst xmlns="http://schemas.openxmlformats.org/spreadsheetml/2006/main" count="57" uniqueCount="53">
  <si>
    <t xml:space="preserve">Reg. No. </t>
  </si>
  <si>
    <t>Nombre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</si>
  <si>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</si>
  <si>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</si>
  <si>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</si>
  <si>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</si>
  <si>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</si>
  <si>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</si>
  <si>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</si>
  <si>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</si>
  <si>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</si>
  <si>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</si>
  <si>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</si>
  <si>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</si>
  <si>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</si>
  <si>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</si>
  <si>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</si>
  <si>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</si>
  <si>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</si>
  <si>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</si>
  <si>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</si>
  <si>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</si>
  <si>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</si>
  <si>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</si>
  <si>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 xml:space="preserve"> </t>
  </si>
  <si>
    <t>Observaciones:</t>
  </si>
  <si>
    <t>Contenido color azul: opcional</t>
  </si>
  <si>
    <t>Nómina de Sueldo: Empleados Fijos ocupando Cargos de Carrera Administrativa</t>
  </si>
  <si>
    <t>TEMPORAL/FIJO</t>
  </si>
  <si>
    <t xml:space="preserve">Género </t>
  </si>
  <si>
    <t>F / M</t>
  </si>
  <si>
    <t>REYNALDO JAVIER</t>
  </si>
  <si>
    <t>DIVISION DE CONTABILIDAD</t>
  </si>
  <si>
    <t>ENCARGADO DE LA DIVISION DE CONTABILIDAD</t>
  </si>
  <si>
    <t xml:space="preserve">MASCULINO </t>
  </si>
  <si>
    <t>0002-TF-2021</t>
  </si>
  <si>
    <t>YOEL ELIAS ADAMES VASQUEZ,</t>
  </si>
  <si>
    <t>Defensa Civil.</t>
  </si>
  <si>
    <t>Encargado del Departamento de Recursos Humanos</t>
  </si>
  <si>
    <t>YOEL ELIAS ADAMES VASQUEZ</t>
  </si>
  <si>
    <t>DEPARTAMENTO DE RECURSOS HUMANOS</t>
  </si>
  <si>
    <t>ENCARGADO DEL DEPARTAMENTO DE RECURSOS HUMANOS</t>
  </si>
  <si>
    <t>0003-TF-2022</t>
  </si>
  <si>
    <t xml:space="preserve">   (1*) Deducción directa en declaración ISR empleados del SUIRPLUS. Rentas hasta RD$$416,220.00 estan exentas.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</si>
  <si>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</si>
  <si>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</si>
  <si>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RD$$1,1,577.45 por cada dependiente adicional registrado.</t>
  </si>
  <si>
    <t>JENSSEN SANCHEZ OGANDO</t>
  </si>
  <si>
    <t>DEPARTAMENTO DE COMUNICACIONES</t>
  </si>
  <si>
    <t>ENCARGAD DEL DEPARTAMENTO DE COMUNICACIONES</t>
  </si>
  <si>
    <t>0006-TF-2023</t>
  </si>
  <si>
    <t>Cantidad de Servidores Públicos Fijos en Carrera Administrativa: 3</t>
  </si>
  <si>
    <t>Correspondiente al mes fedrero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</si>
</sst>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6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Fill="1"/>
    <xf numFmtId="164" fontId="4" fillId="2" borderId="6" xfId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 wrapText="1"/>
    </xf>
    <xf numFmtId="4" fontId="8" fillId="0" borderId="6" xfId="1" applyNumberFormat="1" applyFont="1" applyFill="1" applyBorder="1" applyAlignment="1">
      <alignment horizontal="righ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4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 wrapText="1"/>
    </xf>
    <xf numFmtId="164" fontId="7" fillId="0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4" fontId="9" fillId="2" borderId="0" xfId="0" applyNumberFormat="1" applyFont="1" applyFill="1" applyAlignment="1">
      <alignment vertical="center"/>
    </xf>
    <xf numFmtId="4" fontId="9" fillId="2" borderId="0" xfId="0" applyNumberFormat="1" applyFont="1" applyFill="1" applyAlignment="1">
      <alignment horizontal="right" vertical="center"/>
    </xf>
    <xf numFmtId="0" fontId="1" fillId="4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9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164" fontId="8" fillId="3" borderId="17" xfId="1" applyFont="1" applyFill="1" applyBorder="1" applyAlignment="1">
      <alignment horizontal="center" vertical="center"/>
    </xf>
    <xf numFmtId="164" fontId="8" fillId="3" borderId="18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164" fontId="4" fillId="0" borderId="6" xfId="1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4" fontId="7" fillId="5" borderId="6" xfId="0" applyNumberFormat="1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 wrapText="1"/>
    </xf>
    <xf numFmtId="4" fontId="7" fillId="5" borderId="0" xfId="0" applyNumberFormat="1" applyFont="1" applyFill="1" applyBorder="1" applyAlignment="1">
      <alignment horizontal="center" vertical="center" wrapText="1"/>
    </xf>
    <xf numFmtId="4" fontId="7" fillId="5" borderId="6" xfId="0" applyNumberFormat="1" applyFont="1" applyFill="1" applyBorder="1" applyAlignment="1">
      <alignment horizontal="center" vertical="center" wrapText="1"/>
    </xf>
    <xf numFmtId="4" fontId="13" fillId="0" borderId="6" xfId="0" applyNumberFormat="1" applyFont="1" applyFill="1" applyBorder="1" applyAlignment="1">
      <alignment vertical="center" wrapText="1"/>
    </xf>
    <xf numFmtId="0" fontId="5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8" fillId="3" borderId="3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8" fillId="3" borderId="16" xfId="0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 wrapText="1"/>
    </xf>
    <xf numFmtId="4" fontId="7" fillId="5" borderId="7" xfId="0" applyNumberFormat="1" applyFont="1" applyFill="1" applyBorder="1" applyAlignment="1">
      <alignment horizontal="center" vertical="center" wrapText="1"/>
    </xf>
    <xf numFmtId="4" fontId="7" fillId="5" borderId="11" xfId="0" applyNumberFormat="1" applyFont="1" applyFill="1" applyBorder="1" applyAlignment="1">
      <alignment horizontal="center" vertical="center" wrapText="1"/>
    </xf>
    <xf numFmtId="4" fontId="7" fillId="5" borderId="3" xfId="0" applyNumberFormat="1" applyFont="1" applyFill="1" applyBorder="1" applyAlignment="1">
      <alignment horizontal="center" vertical="center" wrapText="1"/>
    </xf>
    <xf numFmtId="4" fontId="7" fillId="5" borderId="5" xfId="0" applyNumberFormat="1" applyFont="1" applyFill="1" applyBorder="1" applyAlignment="1">
      <alignment horizontal="center" vertical="center" wrapText="1"/>
    </xf>
    <xf numFmtId="4" fontId="7" fillId="5" borderId="2" xfId="0" applyNumberFormat="1" applyFont="1" applyFill="1" applyBorder="1" applyAlignment="1">
      <alignment horizontal="center" vertical="center" wrapText="1"/>
    </xf>
    <xf numFmtId="4" fontId="7" fillId="5" borderId="12" xfId="0" applyNumberFormat="1" applyFont="1" applyFill="1" applyBorder="1" applyAlignment="1">
      <alignment horizontal="center" vertical="center" wrapText="1"/>
    </xf>
    <xf numFmtId="4" fontId="7" fillId="5" borderId="13" xfId="0" applyNumberFormat="1" applyFont="1" applyFill="1" applyBorder="1" applyAlignment="1">
      <alignment horizontal="center" vertical="center" wrapText="1"/>
    </xf>
    <xf numFmtId="4" fontId="7" fillId="5" borderId="9" xfId="0" applyNumberFormat="1" applyFont="1" applyFill="1" applyBorder="1" applyAlignment="1">
      <alignment horizontal="center" vertical="center" wrapText="1"/>
    </xf>
    <xf numFmtId="4" fontId="7" fillId="5" borderId="10" xfId="0" applyNumberFormat="1" applyFont="1" applyFill="1" applyBorder="1" applyAlignment="1">
      <alignment horizontal="center" vertical="center" wrapText="1"/>
    </xf>
    <xf numFmtId="4" fontId="7" fillId="5" borderId="14" xfId="0" applyNumberFormat="1" applyFont="1" applyFill="1" applyBorder="1" applyAlignment="1">
      <alignment horizontal="center" vertical="center" wrapText="1"/>
    </xf>
    <xf numFmtId="4" fontId="7" fillId="5" borderId="3" xfId="0" applyNumberFormat="1" applyFont="1" applyFill="1" applyBorder="1" applyAlignment="1">
      <alignment horizontal="center" vertical="center"/>
    </xf>
    <xf numFmtId="4" fontId="7" fillId="5" borderId="4" xfId="0" applyNumberFormat="1" applyFont="1" applyFill="1" applyBorder="1" applyAlignment="1">
      <alignment horizontal="center" vertical="center"/>
    </xf>
    <xf numFmtId="4" fontId="7" fillId="5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857ED843-E61C-4F84-964A-9CECBEA65D31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1400175</xdr:colOff>
      <xdr:row>0</xdr:row>
      <xdr:rowOff>63500</xdr:rowOff>
    </xdr:from>
    <xdr:to>
      <xdr:col>8</xdr:col>
      <xdr:colOff>1619250</xdr:colOff>
      <xdr:row>6</xdr:row>
      <xdr:rowOff>20638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82175" y="63500"/>
          <a:ext cx="3933825" cy="15922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</xdr:colOff>
      <xdr:row>1</xdr:row>
      <xdr:rowOff>39687</xdr:rowOff>
    </xdr:from>
    <xdr:to>
      <xdr:col>4</xdr:col>
      <xdr:colOff>1206500</xdr:colOff>
      <xdr:row>5</xdr:row>
      <xdr:rowOff>29481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48700E-11BA-4A5E-85F9-07C6DEE9B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6626" y="388937"/>
          <a:ext cx="1206499" cy="1053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2"/>
  <sheetViews>
    <sheetView tabSelected="1" topLeftCell="C1" zoomScale="60" zoomScaleNormal="60" workbookViewId="0">
      <pane ySplit="1" topLeftCell="A5" activePane="bottomLeft" state="frozen"/>
      <selection pane="bottomLeft" activeCell="K32" sqref="K32"/>
    </sheetView>
  </sheetViews>
  <sheetFormatPr baseColWidth="10" defaultColWidth="11.42578125" defaultRowHeight="12.75" x14ac:dyDescent="0.2"/>
  <cols>
    <col min="1" max="1" width="25" style="1" customWidth="1"/>
    <col min="2" max="2" width="64.42578125" style="1" bestFit="1" customWidth="1"/>
    <col min="3" max="3" width="66.28515625" style="1" customWidth="1"/>
    <col min="4" max="4" width="105.85546875" style="1" bestFit="1" customWidth="1"/>
    <col min="5" max="5" width="21.85546875" style="1" customWidth="1"/>
    <col min="6" max="6" width="32.7109375" style="1" customWidth="1"/>
    <col min="7" max="7" width="32.140625" style="2" bestFit="1" customWidth="1"/>
    <col min="8" max="8" width="23.5703125" style="3" customWidth="1"/>
    <col min="9" max="9" width="28.7109375" style="3" customWidth="1"/>
    <col min="10" max="10" width="28.7109375" style="3" bestFit="1" customWidth="1"/>
    <col min="11" max="11" width="32.5703125" style="3" customWidth="1"/>
    <col min="12" max="12" width="29.85546875" style="3" customWidth="1"/>
    <col min="13" max="13" width="28.7109375" style="3" bestFit="1" customWidth="1"/>
    <col min="14" max="14" width="32.42578125" style="3" customWidth="1"/>
    <col min="15" max="15" width="36.42578125" style="3" bestFit="1" customWidth="1"/>
    <col min="16" max="16" width="33.28515625" style="3" customWidth="1"/>
    <col min="17" max="17" width="33.5703125" style="3" bestFit="1" customWidth="1"/>
    <col min="18" max="18" width="28.140625" style="3" bestFit="1" customWidth="1"/>
    <col min="19" max="19" width="30.7109375" style="42" bestFit="1" customWidth="1"/>
    <col min="20" max="20" width="25.85546875" style="3" bestFit="1" customWidth="1"/>
  </cols>
  <sheetData>
    <row r="1" spans="1:20" ht="27" x14ac:dyDescent="0.35">
      <c r="B1" s="2"/>
      <c r="F1" s="7"/>
      <c r="J1" s="6"/>
      <c r="M1" s="8"/>
      <c r="N1" s="8"/>
      <c r="O1" s="4"/>
      <c r="P1" s="4"/>
      <c r="Q1" s="8"/>
      <c r="R1" s="4"/>
      <c r="S1" s="5"/>
      <c r="T1" s="4"/>
    </row>
    <row r="2" spans="1:20" ht="27" x14ac:dyDescent="0.2">
      <c r="B2" s="2"/>
      <c r="J2" s="6"/>
      <c r="M2" s="4"/>
      <c r="N2" s="4"/>
      <c r="O2" s="4"/>
      <c r="P2" s="4"/>
      <c r="Q2" s="4"/>
      <c r="R2" s="4"/>
      <c r="S2" s="5"/>
      <c r="T2" s="4"/>
    </row>
    <row r="3" spans="1:20" x14ac:dyDescent="0.2">
      <c r="B3" s="2"/>
      <c r="M3" s="4"/>
      <c r="N3" s="4"/>
      <c r="O3" s="4"/>
      <c r="P3" s="4"/>
      <c r="Q3" s="4"/>
      <c r="R3" s="4"/>
      <c r="S3" s="5"/>
      <c r="T3" s="4"/>
    </row>
    <row r="4" spans="1:20" ht="20.25" x14ac:dyDescent="0.2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</row>
    <row r="5" spans="1:20" ht="23.25" x14ac:dyDescent="0.2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</row>
    <row r="6" spans="1:20" ht="18" x14ac:dyDescent="0.2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</row>
    <row r="7" spans="1:20" ht="23.25" x14ac:dyDescent="0.2">
      <c r="A7" s="85" t="s">
        <v>27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</row>
    <row r="8" spans="1:20" ht="23.25" x14ac:dyDescent="0.2">
      <c r="A8" s="85" t="s">
        <v>52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</row>
    <row r="9" spans="1:20" ht="13.5" thickBot="1" x14ac:dyDescent="0.25">
      <c r="B9" s="2"/>
      <c r="M9" s="4"/>
      <c r="N9" s="4"/>
      <c r="O9" s="4"/>
      <c r="P9" s="4"/>
      <c r="Q9" s="4"/>
      <c r="R9" s="4"/>
      <c r="S9" s="5"/>
      <c r="T9" s="4"/>
    </row>
    <row r="10" spans="1:20" ht="33" customHeight="1" thickBot="1" x14ac:dyDescent="0.25">
      <c r="A10" s="65" t="s">
        <v>0</v>
      </c>
      <c r="B10" s="67" t="s">
        <v>1</v>
      </c>
      <c r="C10" s="54"/>
      <c r="D10" s="54"/>
      <c r="E10" s="54"/>
      <c r="F10" s="54"/>
      <c r="G10" s="67" t="s">
        <v>2</v>
      </c>
      <c r="H10" s="70" t="s">
        <v>3</v>
      </c>
      <c r="I10" s="70" t="s">
        <v>4</v>
      </c>
      <c r="J10" s="81" t="s">
        <v>5</v>
      </c>
      <c r="K10" s="82"/>
      <c r="L10" s="82"/>
      <c r="M10" s="82"/>
      <c r="N10" s="82"/>
      <c r="O10" s="83"/>
      <c r="P10" s="55"/>
      <c r="Q10" s="73" t="s">
        <v>6</v>
      </c>
      <c r="R10" s="74"/>
      <c r="S10" s="70" t="s">
        <v>7</v>
      </c>
      <c r="T10" s="70" t="s">
        <v>8</v>
      </c>
    </row>
    <row r="11" spans="1:20" ht="46.5" customHeight="1" thickBot="1" x14ac:dyDescent="0.25">
      <c r="A11" s="66"/>
      <c r="B11" s="68"/>
      <c r="C11" s="56" t="s">
        <v>9</v>
      </c>
      <c r="D11" s="56" t="s">
        <v>10</v>
      </c>
      <c r="E11" s="56" t="s">
        <v>29</v>
      </c>
      <c r="F11" s="56" t="s">
        <v>11</v>
      </c>
      <c r="G11" s="68"/>
      <c r="H11" s="71"/>
      <c r="I11" s="71"/>
      <c r="J11" s="73" t="s">
        <v>12</v>
      </c>
      <c r="K11" s="74"/>
      <c r="L11" s="75" t="s">
        <v>13</v>
      </c>
      <c r="M11" s="73" t="s">
        <v>14</v>
      </c>
      <c r="N11" s="74"/>
      <c r="O11" s="75" t="s">
        <v>15</v>
      </c>
      <c r="P11" s="70" t="s">
        <v>16</v>
      </c>
      <c r="Q11" s="78" t="s">
        <v>17</v>
      </c>
      <c r="R11" s="79" t="s">
        <v>18</v>
      </c>
      <c r="S11" s="71"/>
      <c r="T11" s="71"/>
    </row>
    <row r="12" spans="1:20" ht="33.75" customHeight="1" thickBot="1" x14ac:dyDescent="0.25">
      <c r="A12" s="66"/>
      <c r="B12" s="68"/>
      <c r="C12" s="56"/>
      <c r="D12" s="56"/>
      <c r="E12" s="56" t="s">
        <v>30</v>
      </c>
      <c r="F12" s="56"/>
      <c r="G12" s="69"/>
      <c r="H12" s="72"/>
      <c r="I12" s="72"/>
      <c r="J12" s="57" t="s">
        <v>19</v>
      </c>
      <c r="K12" s="58" t="s">
        <v>20</v>
      </c>
      <c r="L12" s="76"/>
      <c r="M12" s="57" t="s">
        <v>21</v>
      </c>
      <c r="N12" s="58" t="s">
        <v>22</v>
      </c>
      <c r="O12" s="77"/>
      <c r="P12" s="72"/>
      <c r="Q12" s="78"/>
      <c r="R12" s="80"/>
      <c r="S12" s="72"/>
      <c r="T12" s="72"/>
    </row>
    <row r="13" spans="1:20" s="14" customFormat="1" ht="62.25" customHeight="1" thickBot="1" x14ac:dyDescent="0.25">
      <c r="A13" s="43" t="s">
        <v>35</v>
      </c>
      <c r="B13" s="53" t="s">
        <v>31</v>
      </c>
      <c r="C13" s="51" t="s">
        <v>32</v>
      </c>
      <c r="D13" s="51" t="s">
        <v>33</v>
      </c>
      <c r="E13" s="44" t="s">
        <v>34</v>
      </c>
      <c r="F13" s="45" t="s">
        <v>28</v>
      </c>
      <c r="G13" s="52">
        <v>30000</v>
      </c>
      <c r="H13" s="11">
        <v>0</v>
      </c>
      <c r="I13" s="11">
        <v>25</v>
      </c>
      <c r="J13" s="11">
        <f>ROUNDUP(G13*2.87%,2)</f>
        <v>861</v>
      </c>
      <c r="K13" s="11">
        <f>ROUNDUP(G13*7.1%,2)</f>
        <v>2130</v>
      </c>
      <c r="L13" s="11">
        <f>+G13*1.2%</f>
        <v>360</v>
      </c>
      <c r="M13" s="11">
        <f>+G13*3.04%</f>
        <v>912</v>
      </c>
      <c r="N13" s="11">
        <f>+G13*7.09%</f>
        <v>2127</v>
      </c>
      <c r="O13" s="59">
        <v>2573.5500000000002</v>
      </c>
      <c r="P13" s="11">
        <f t="shared" ref="P13:P14" si="0">+H13+I13+J13+K13+L13+M13+N13+O13</f>
        <v>8988.5499999999993</v>
      </c>
      <c r="Q13" s="11">
        <f t="shared" ref="Q13:Q15" si="1">ROUNDUP(H13+I13+J13+M13+O13,2)</f>
        <v>4371.55</v>
      </c>
      <c r="R13" s="11">
        <f t="shared" ref="R13:R14" si="2">+K13+L13+N13</f>
        <v>4617</v>
      </c>
      <c r="S13" s="12">
        <f>ROUNDUP(G13-Q13,2)</f>
        <v>25628.45</v>
      </c>
      <c r="T13" s="13">
        <v>111</v>
      </c>
    </row>
    <row r="14" spans="1:20" s="14" customFormat="1" ht="62.25" customHeight="1" thickBot="1" x14ac:dyDescent="0.25">
      <c r="A14" s="43" t="s">
        <v>42</v>
      </c>
      <c r="B14" s="46" t="s">
        <v>39</v>
      </c>
      <c r="C14" s="47" t="s">
        <v>40</v>
      </c>
      <c r="D14" s="51" t="s">
        <v>41</v>
      </c>
      <c r="E14" s="48" t="s">
        <v>34</v>
      </c>
      <c r="F14" s="45" t="s">
        <v>28</v>
      </c>
      <c r="G14" s="9">
        <v>50000</v>
      </c>
      <c r="H14" s="10">
        <v>0</v>
      </c>
      <c r="I14" s="11">
        <v>25</v>
      </c>
      <c r="J14" s="11">
        <f>ROUNDUP(G14*2.87%,2)</f>
        <v>1435</v>
      </c>
      <c r="K14" s="11">
        <f>ROUNDUP(G14*7.1%,2)</f>
        <v>3550</v>
      </c>
      <c r="L14" s="11">
        <f>+G14*1.2%</f>
        <v>600</v>
      </c>
      <c r="M14" s="11">
        <f>+G14*3.04%</f>
        <v>1520</v>
      </c>
      <c r="N14" s="11">
        <f>+G14*7.09%</f>
        <v>3545.0000000000005</v>
      </c>
      <c r="O14" s="59">
        <v>7400.94</v>
      </c>
      <c r="P14" s="11">
        <f t="shared" si="0"/>
        <v>18075.939999999999</v>
      </c>
      <c r="Q14" s="11">
        <f t="shared" si="1"/>
        <v>10380.94</v>
      </c>
      <c r="R14" s="11">
        <f t="shared" si="2"/>
        <v>7695</v>
      </c>
      <c r="S14" s="12">
        <f>ROUNDUP(G14-Q14,2)</f>
        <v>39619.06</v>
      </c>
      <c r="T14" s="13">
        <v>111</v>
      </c>
    </row>
    <row r="15" spans="1:20" s="14" customFormat="1" ht="62.25" customHeight="1" thickBot="1" x14ac:dyDescent="0.25">
      <c r="A15" s="43" t="s">
        <v>50</v>
      </c>
      <c r="B15" s="43" t="s">
        <v>47</v>
      </c>
      <c r="C15" s="44" t="s">
        <v>48</v>
      </c>
      <c r="D15" s="44" t="s">
        <v>49</v>
      </c>
      <c r="E15" s="44" t="s">
        <v>34</v>
      </c>
      <c r="F15" s="45" t="s">
        <v>28</v>
      </c>
      <c r="G15" s="52">
        <v>25000</v>
      </c>
      <c r="H15" s="11">
        <v>0</v>
      </c>
      <c r="I15" s="11">
        <v>25</v>
      </c>
      <c r="J15" s="11">
        <f>ROUNDUP(G15*2.87%,2)</f>
        <v>717.5</v>
      </c>
      <c r="K15" s="11">
        <f>ROUNDUP(G15*7.1%,2)</f>
        <v>1775</v>
      </c>
      <c r="L15" s="11">
        <f>+G15*1.2%</f>
        <v>300</v>
      </c>
      <c r="M15" s="11">
        <f>+G15*3.04%</f>
        <v>760</v>
      </c>
      <c r="N15" s="11">
        <f>+G15*7.09%</f>
        <v>1772.5000000000002</v>
      </c>
      <c r="O15" s="11">
        <v>3486.65</v>
      </c>
      <c r="P15" s="11">
        <f t="shared" ref="P15" si="3">+H15+I15+J15+K15+L15+M15+N15+O15</f>
        <v>8836.65</v>
      </c>
      <c r="Q15" s="11">
        <f t="shared" si="1"/>
        <v>4989.1499999999996</v>
      </c>
      <c r="R15" s="11">
        <f t="shared" ref="R15" si="4">+K15+L15+N15</f>
        <v>3847.5</v>
      </c>
      <c r="S15" s="12">
        <f>ROUNDUP(G15-Q15,2)</f>
        <v>20010.849999999999</v>
      </c>
      <c r="T15" s="13">
        <v>111</v>
      </c>
    </row>
    <row r="16" spans="1:20" ht="20.25" customHeight="1" thickBot="1" x14ac:dyDescent="0.25">
      <c r="A16" s="62" t="s">
        <v>23</v>
      </c>
      <c r="B16" s="63"/>
      <c r="C16" s="63"/>
      <c r="D16" s="63"/>
      <c r="E16" s="63"/>
      <c r="F16" s="64"/>
      <c r="G16" s="49">
        <f t="shared" ref="G16:S16" si="5">ROUNDUP(SUM(G13:G15),2)</f>
        <v>105000</v>
      </c>
      <c r="H16" s="49">
        <f t="shared" si="5"/>
        <v>0</v>
      </c>
      <c r="I16" s="49">
        <f t="shared" si="5"/>
        <v>75</v>
      </c>
      <c r="J16" s="49">
        <f t="shared" si="5"/>
        <v>3013.5</v>
      </c>
      <c r="K16" s="49">
        <f t="shared" si="5"/>
        <v>7455</v>
      </c>
      <c r="L16" s="49">
        <f t="shared" si="5"/>
        <v>1260</v>
      </c>
      <c r="M16" s="49">
        <f t="shared" si="5"/>
        <v>3192</v>
      </c>
      <c r="N16" s="49">
        <f t="shared" si="5"/>
        <v>7444.5</v>
      </c>
      <c r="O16" s="49">
        <f t="shared" si="5"/>
        <v>13461.14</v>
      </c>
      <c r="P16" s="49">
        <f t="shared" si="5"/>
        <v>35901.14</v>
      </c>
      <c r="Q16" s="49">
        <f t="shared" si="5"/>
        <v>19741.64</v>
      </c>
      <c r="R16" s="49">
        <f t="shared" si="5"/>
        <v>16159.5</v>
      </c>
      <c r="S16" s="49">
        <f t="shared" si="5"/>
        <v>85258.36</v>
      </c>
      <c r="T16" s="50"/>
    </row>
    <row r="17" spans="1:20" ht="20.25" x14ac:dyDescent="0.2">
      <c r="A17" s="15" t="s">
        <v>51</v>
      </c>
      <c r="B17" s="15"/>
      <c r="C17" s="16"/>
      <c r="D17" s="16"/>
      <c r="E17" s="16"/>
      <c r="F17" s="16"/>
      <c r="G17" s="17"/>
      <c r="H17" s="18"/>
      <c r="I17" s="18"/>
      <c r="J17" s="18"/>
      <c r="K17" s="18"/>
      <c r="L17" s="19"/>
      <c r="M17" s="18"/>
      <c r="N17" s="18"/>
      <c r="O17" s="18"/>
      <c r="P17" s="18"/>
      <c r="Q17" s="18"/>
      <c r="R17" s="18"/>
      <c r="S17" s="20"/>
      <c r="T17" s="20"/>
    </row>
    <row r="18" spans="1:20" ht="20.25" x14ac:dyDescent="0.2">
      <c r="A18" s="21"/>
      <c r="B18" s="21" t="s">
        <v>24</v>
      </c>
      <c r="C18" s="16"/>
      <c r="D18" s="22"/>
      <c r="E18" s="22"/>
      <c r="F18" s="22"/>
      <c r="G18" s="23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5"/>
      <c r="T18" s="24"/>
    </row>
    <row r="19" spans="1:20" ht="20.25" x14ac:dyDescent="0.2">
      <c r="A19" s="21" t="s">
        <v>25</v>
      </c>
      <c r="B19" s="26"/>
      <c r="C19" s="27"/>
      <c r="D19" s="22"/>
      <c r="E19" s="22"/>
      <c r="F19" s="22"/>
      <c r="G19" s="23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5"/>
      <c r="T19" s="24"/>
    </row>
    <row r="20" spans="1:20" ht="20.25" x14ac:dyDescent="0.2">
      <c r="A20" s="28" t="s">
        <v>43</v>
      </c>
      <c r="B20" s="26"/>
      <c r="C20" s="27"/>
      <c r="D20" s="22"/>
      <c r="E20" s="22"/>
      <c r="F20" s="22"/>
      <c r="G20" s="23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5"/>
      <c r="T20" s="24"/>
    </row>
    <row r="21" spans="1:20" ht="20.25" x14ac:dyDescent="0.2">
      <c r="A21" s="28" t="s">
        <v>44</v>
      </c>
      <c r="B21" s="26"/>
      <c r="C21" s="27"/>
      <c r="D21" s="22"/>
      <c r="E21" s="22"/>
      <c r="F21" s="22"/>
      <c r="G21" s="23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5"/>
      <c r="T21" s="24"/>
    </row>
    <row r="22" spans="1:20" ht="20.25" x14ac:dyDescent="0.2">
      <c r="A22" s="28" t="s">
        <v>45</v>
      </c>
      <c r="B22" s="26"/>
      <c r="C22" s="27"/>
      <c r="D22" s="22"/>
      <c r="E22" s="22"/>
      <c r="F22" s="22"/>
      <c r="G22" s="23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5"/>
      <c r="T22" s="24"/>
    </row>
    <row r="23" spans="1:20" ht="20.25" x14ac:dyDescent="0.2">
      <c r="A23" s="28" t="s">
        <v>46</v>
      </c>
      <c r="B23" s="26"/>
      <c r="C23" s="27"/>
      <c r="D23" s="22"/>
      <c r="E23" s="22"/>
      <c r="F23" s="22"/>
      <c r="G23" s="23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5"/>
      <c r="T23" s="24"/>
    </row>
    <row r="24" spans="1:20" ht="20.25" x14ac:dyDescent="0.2">
      <c r="A24" s="29" t="s">
        <v>26</v>
      </c>
      <c r="B24" s="29"/>
      <c r="C24" s="30"/>
      <c r="D24" s="22"/>
      <c r="E24" s="22"/>
      <c r="F24" s="22"/>
      <c r="G24" s="23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5"/>
      <c r="T24" s="24"/>
    </row>
    <row r="25" spans="1:20" ht="16.5" x14ac:dyDescent="0.2">
      <c r="A25" s="31"/>
      <c r="B25" s="31"/>
      <c r="C25" s="32"/>
      <c r="D25" s="22"/>
      <c r="E25" s="22"/>
      <c r="F25" s="22"/>
      <c r="G25" s="23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5"/>
      <c r="T25" s="24"/>
    </row>
    <row r="26" spans="1:20" ht="23.25" x14ac:dyDescent="0.2">
      <c r="A26" s="60" t="s">
        <v>36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</row>
    <row r="27" spans="1:20" ht="23.25" x14ac:dyDescent="0.2">
      <c r="A27" s="61" t="s">
        <v>38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</row>
    <row r="28" spans="1:20" ht="23.25" x14ac:dyDescent="0.2">
      <c r="A28" s="61" t="s">
        <v>37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</row>
    <row r="29" spans="1:20" ht="16.5" x14ac:dyDescent="0.2">
      <c r="A29" s="33"/>
      <c r="B29" s="34"/>
      <c r="C29" s="27"/>
      <c r="D29" s="22"/>
      <c r="E29" s="22"/>
      <c r="F29" s="22"/>
      <c r="G29" s="23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5"/>
      <c r="T29" s="24"/>
    </row>
    <row r="30" spans="1:20" ht="16.5" x14ac:dyDescent="0.2">
      <c r="A30" s="38"/>
      <c r="B30" s="39"/>
      <c r="C30" s="40"/>
      <c r="D30" s="35"/>
      <c r="E30" s="35"/>
      <c r="F30" s="35"/>
      <c r="G30" s="41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7"/>
      <c r="T30" s="37"/>
    </row>
    <row r="31" spans="1:20" x14ac:dyDescent="0.2">
      <c r="B31" s="2"/>
      <c r="M31" s="4"/>
      <c r="N31" s="4"/>
      <c r="O31" s="4"/>
      <c r="P31" s="4"/>
      <c r="Q31" s="4"/>
      <c r="R31" s="4"/>
      <c r="S31" s="5"/>
      <c r="T31" s="4"/>
    </row>
    <row r="46" spans="7:20" s="1" customFormat="1" ht="62.25" customHeight="1" x14ac:dyDescent="0.2">
      <c r="G46" s="2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42"/>
      <c r="T46" s="3"/>
    </row>
    <row r="47" spans="7:20" s="1" customFormat="1" ht="62.25" customHeight="1" x14ac:dyDescent="0.2">
      <c r="G47" s="2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2"/>
      <c r="T47" s="3"/>
    </row>
    <row r="48" spans="7:20" s="1" customFormat="1" ht="62.25" customHeight="1" x14ac:dyDescent="0.2">
      <c r="G48" s="2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42"/>
      <c r="T48" s="3"/>
    </row>
    <row r="49" spans="7:20" s="1" customFormat="1" ht="62.25" customHeight="1" x14ac:dyDescent="0.2"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42"/>
      <c r="T49" s="3"/>
    </row>
    <row r="50" spans="7:20" s="1" customFormat="1" ht="62.25" customHeight="1" x14ac:dyDescent="0.2">
      <c r="G50" s="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2"/>
      <c r="T50" s="3"/>
    </row>
    <row r="51" spans="7:20" s="1" customFormat="1" ht="62.25" customHeight="1" x14ac:dyDescent="0.2"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2"/>
      <c r="T51" s="3"/>
    </row>
    <row r="52" spans="7:20" s="1" customFormat="1" ht="62.25" customHeight="1" x14ac:dyDescent="0.2"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2"/>
      <c r="T52" s="3"/>
    </row>
    <row r="53" spans="7:20" s="1" customFormat="1" ht="62.25" customHeight="1" x14ac:dyDescent="0.2"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2"/>
      <c r="T53" s="3"/>
    </row>
    <row r="54" spans="7:20" s="1" customFormat="1" ht="62.25" customHeight="1" x14ac:dyDescent="0.2"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2"/>
      <c r="T54" s="3"/>
    </row>
    <row r="55" spans="7:20" s="1" customFormat="1" ht="62.25" customHeight="1" x14ac:dyDescent="0.2"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2"/>
      <c r="T55" s="3"/>
    </row>
    <row r="56" spans="7:20" s="1" customFormat="1" ht="62.25" customHeight="1" x14ac:dyDescent="0.2"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42"/>
      <c r="T56" s="3"/>
    </row>
    <row r="57" spans="7:20" s="1" customFormat="1" ht="62.25" customHeight="1" x14ac:dyDescent="0.2"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42"/>
      <c r="T57" s="3"/>
    </row>
    <row r="58" spans="7:20" s="1" customFormat="1" ht="62.25" customHeight="1" x14ac:dyDescent="0.2"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42"/>
      <c r="T58" s="3"/>
    </row>
    <row r="59" spans="7:20" s="1" customFormat="1" ht="62.25" customHeight="1" x14ac:dyDescent="0.2"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42"/>
      <c r="T59" s="3"/>
    </row>
    <row r="60" spans="7:20" s="1" customFormat="1" ht="62.25" customHeight="1" x14ac:dyDescent="0.2"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42"/>
      <c r="T60" s="3"/>
    </row>
    <row r="61" spans="7:20" s="1" customFormat="1" ht="62.25" customHeight="1" x14ac:dyDescent="0.2"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42"/>
      <c r="T61" s="3"/>
    </row>
    <row r="62" spans="7:20" s="1" customFormat="1" ht="62.25" customHeight="1" x14ac:dyDescent="0.2"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42"/>
      <c r="T62" s="3"/>
    </row>
    <row r="63" spans="7:20" s="1" customFormat="1" ht="62.25" customHeight="1" x14ac:dyDescent="0.2"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42"/>
      <c r="T63" s="3"/>
    </row>
    <row r="64" spans="7:20" s="1" customFormat="1" ht="62.25" customHeight="1" x14ac:dyDescent="0.2"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42"/>
      <c r="T64" s="3"/>
    </row>
    <row r="65" spans="7:20" s="1" customFormat="1" ht="62.25" customHeight="1" x14ac:dyDescent="0.2"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42"/>
      <c r="T65" s="3"/>
    </row>
    <row r="66" spans="7:20" s="1" customFormat="1" ht="62.25" customHeight="1" x14ac:dyDescent="0.2"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42"/>
      <c r="T66" s="3"/>
    </row>
    <row r="67" spans="7:20" s="1" customFormat="1" ht="62.25" customHeight="1" x14ac:dyDescent="0.2"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42"/>
      <c r="T67" s="3"/>
    </row>
    <row r="68" spans="7:20" s="1" customFormat="1" ht="62.25" customHeight="1" x14ac:dyDescent="0.2"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42"/>
      <c r="T68" s="3"/>
    </row>
    <row r="69" spans="7:20" s="1" customFormat="1" ht="62.25" customHeight="1" x14ac:dyDescent="0.2"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42"/>
      <c r="T69" s="3"/>
    </row>
    <row r="70" spans="7:20" s="1" customFormat="1" ht="62.25" customHeight="1" x14ac:dyDescent="0.2"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42"/>
      <c r="T70" s="3"/>
    </row>
    <row r="71" spans="7:20" s="1" customFormat="1" ht="62.25" customHeight="1" x14ac:dyDescent="0.2"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42"/>
      <c r="T71" s="3"/>
    </row>
    <row r="72" spans="7:20" s="1" customFormat="1" ht="62.25" customHeight="1" x14ac:dyDescent="0.2"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42"/>
      <c r="T72" s="3"/>
    </row>
    <row r="73" spans="7:20" s="1" customFormat="1" ht="62.25" customHeight="1" x14ac:dyDescent="0.2"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42"/>
      <c r="T73" s="3"/>
    </row>
    <row r="74" spans="7:20" s="1" customFormat="1" ht="62.25" customHeight="1" x14ac:dyDescent="0.2"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42"/>
      <c r="T74" s="3"/>
    </row>
    <row r="75" spans="7:20" s="1" customFormat="1" ht="62.25" customHeight="1" x14ac:dyDescent="0.2"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42"/>
      <c r="T75" s="3"/>
    </row>
    <row r="76" spans="7:20" s="1" customFormat="1" ht="62.25" customHeight="1" x14ac:dyDescent="0.2"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42"/>
      <c r="T76" s="3"/>
    </row>
    <row r="77" spans="7:20" s="1" customFormat="1" ht="62.25" customHeight="1" x14ac:dyDescent="0.2"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42"/>
      <c r="T77" s="3"/>
    </row>
    <row r="78" spans="7:20" s="1" customFormat="1" ht="62.25" customHeight="1" x14ac:dyDescent="0.2"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42"/>
      <c r="T78" s="3"/>
    </row>
    <row r="79" spans="7:20" s="1" customFormat="1" ht="62.25" customHeight="1" x14ac:dyDescent="0.2"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42"/>
      <c r="T79" s="3"/>
    </row>
    <row r="80" spans="7:20" s="1" customFormat="1" ht="62.25" customHeight="1" x14ac:dyDescent="0.2"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42"/>
      <c r="T80" s="3"/>
    </row>
    <row r="81" spans="7:20" s="1" customFormat="1" ht="62.25" customHeight="1" x14ac:dyDescent="0.2"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42"/>
      <c r="T81" s="3"/>
    </row>
    <row r="82" spans="7:20" s="1" customFormat="1" ht="62.25" customHeight="1" x14ac:dyDescent="0.2"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42"/>
      <c r="T82" s="3"/>
    </row>
    <row r="83" spans="7:20" s="1" customFormat="1" ht="62.25" customHeight="1" x14ac:dyDescent="0.2"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42"/>
      <c r="T83" s="3"/>
    </row>
    <row r="84" spans="7:20" s="1" customFormat="1" ht="62.25" customHeight="1" x14ac:dyDescent="0.2"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42"/>
      <c r="T84" s="3"/>
    </row>
    <row r="85" spans="7:20" s="1" customFormat="1" ht="62.25" customHeight="1" x14ac:dyDescent="0.2"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42"/>
      <c r="T85" s="3"/>
    </row>
    <row r="86" spans="7:20" s="1" customFormat="1" ht="62.25" customHeight="1" x14ac:dyDescent="0.2"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42"/>
      <c r="T86" s="3"/>
    </row>
    <row r="87" spans="7:20" s="1" customFormat="1" ht="62.25" customHeight="1" x14ac:dyDescent="0.2"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42"/>
      <c r="T87" s="3"/>
    </row>
    <row r="88" spans="7:20" s="1" customFormat="1" ht="62.25" customHeight="1" x14ac:dyDescent="0.2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42"/>
      <c r="T88" s="3"/>
    </row>
    <row r="89" spans="7:20" s="1" customFormat="1" ht="62.25" customHeight="1" x14ac:dyDescent="0.2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42"/>
      <c r="T89" s="3"/>
    </row>
    <row r="90" spans="7:20" s="1" customFormat="1" ht="62.25" customHeight="1" x14ac:dyDescent="0.2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42"/>
      <c r="T90" s="3"/>
    </row>
    <row r="91" spans="7:20" s="1" customFormat="1" ht="62.25" customHeight="1" x14ac:dyDescent="0.2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42"/>
      <c r="T91" s="3"/>
    </row>
    <row r="92" spans="7:20" s="1" customFormat="1" ht="62.25" customHeight="1" x14ac:dyDescent="0.2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42"/>
      <c r="T92" s="3"/>
    </row>
    <row r="93" spans="7:20" s="1" customFormat="1" ht="62.25" customHeight="1" x14ac:dyDescent="0.2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42"/>
      <c r="T93" s="3"/>
    </row>
    <row r="94" spans="7:20" s="1" customFormat="1" ht="62.25" customHeight="1" x14ac:dyDescent="0.2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42"/>
      <c r="T94" s="3"/>
    </row>
    <row r="95" spans="7:20" s="1" customFormat="1" ht="62.25" customHeight="1" x14ac:dyDescent="0.2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42"/>
      <c r="T95" s="3"/>
    </row>
    <row r="96" spans="7:20" s="1" customFormat="1" ht="62.25" customHeight="1" x14ac:dyDescent="0.2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42"/>
      <c r="T96" s="3"/>
    </row>
    <row r="97" spans="7:20" s="1" customFormat="1" ht="62.25" customHeight="1" x14ac:dyDescent="0.2"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42"/>
      <c r="T97" s="3"/>
    </row>
    <row r="98" spans="7:20" s="1" customFormat="1" ht="62.25" customHeight="1" x14ac:dyDescent="0.2"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42"/>
      <c r="T98" s="3"/>
    </row>
    <row r="99" spans="7:20" s="1" customFormat="1" ht="62.25" customHeight="1" x14ac:dyDescent="0.2"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42"/>
      <c r="T99" s="3"/>
    </row>
    <row r="100" spans="7:20" s="1" customFormat="1" ht="62.25" customHeight="1" x14ac:dyDescent="0.2"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42"/>
      <c r="T100" s="3"/>
    </row>
    <row r="101" spans="7:20" s="1" customFormat="1" ht="62.25" customHeight="1" x14ac:dyDescent="0.2"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42"/>
      <c r="T101" s="3"/>
    </row>
    <row r="102" spans="7:20" s="1" customFormat="1" ht="62.25" customHeight="1" x14ac:dyDescent="0.2"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42"/>
      <c r="T102" s="3"/>
    </row>
    <row r="103" spans="7:20" s="1" customFormat="1" ht="62.25" customHeight="1" x14ac:dyDescent="0.2"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42"/>
      <c r="T103" s="3"/>
    </row>
    <row r="104" spans="7:20" s="1" customFormat="1" ht="62.25" customHeight="1" x14ac:dyDescent="0.2"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42"/>
      <c r="T104" s="3"/>
    </row>
    <row r="105" spans="7:20" s="1" customFormat="1" ht="62.25" customHeight="1" x14ac:dyDescent="0.2"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42"/>
      <c r="T105" s="3"/>
    </row>
    <row r="106" spans="7:20" s="1" customFormat="1" ht="62.25" customHeight="1" x14ac:dyDescent="0.2"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42"/>
      <c r="T106" s="3"/>
    </row>
    <row r="107" spans="7:20" s="1" customFormat="1" ht="62.25" customHeight="1" x14ac:dyDescent="0.2"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42"/>
      <c r="T107" s="3"/>
    </row>
    <row r="108" spans="7:20" s="1" customFormat="1" ht="62.25" customHeight="1" x14ac:dyDescent="0.2"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42"/>
      <c r="T108" s="3"/>
    </row>
    <row r="109" spans="7:20" s="1" customFormat="1" ht="62.25" customHeight="1" x14ac:dyDescent="0.2"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42"/>
      <c r="T109" s="3"/>
    </row>
    <row r="110" spans="7:20" s="1" customFormat="1" ht="62.25" customHeight="1" x14ac:dyDescent="0.2"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42"/>
      <c r="T110" s="3"/>
    </row>
    <row r="111" spans="7:20" s="1" customFormat="1" ht="62.25" customHeight="1" x14ac:dyDescent="0.2"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42"/>
      <c r="T111" s="3"/>
    </row>
    <row r="112" spans="7:20" s="1" customFormat="1" ht="62.25" customHeight="1" x14ac:dyDescent="0.2"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42"/>
      <c r="T112" s="3"/>
    </row>
    <row r="113" spans="7:20" s="1" customFormat="1" ht="62.25" customHeight="1" x14ac:dyDescent="0.2"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42"/>
      <c r="T113" s="3"/>
    </row>
    <row r="114" spans="7:20" s="1" customFormat="1" ht="62.25" customHeight="1" x14ac:dyDescent="0.2"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42"/>
      <c r="T114" s="3"/>
    </row>
    <row r="115" spans="7:20" s="1" customFormat="1" ht="62.25" customHeight="1" x14ac:dyDescent="0.2"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42"/>
      <c r="T115" s="3"/>
    </row>
    <row r="116" spans="7:20" s="1" customFormat="1" ht="62.25" customHeight="1" x14ac:dyDescent="0.2"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42"/>
      <c r="T116" s="3"/>
    </row>
    <row r="117" spans="7:20" s="1" customFormat="1" ht="62.25" customHeight="1" x14ac:dyDescent="0.2"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42"/>
      <c r="T117" s="3"/>
    </row>
    <row r="118" spans="7:20" s="1" customFormat="1" ht="62.25" customHeight="1" x14ac:dyDescent="0.2"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42"/>
      <c r="T118" s="3"/>
    </row>
    <row r="119" spans="7:20" s="1" customFormat="1" ht="62.25" customHeight="1" x14ac:dyDescent="0.2"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42"/>
      <c r="T119" s="3"/>
    </row>
    <row r="120" spans="7:20" s="1" customFormat="1" ht="62.25" customHeight="1" x14ac:dyDescent="0.2"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42"/>
      <c r="T120" s="3"/>
    </row>
    <row r="121" spans="7:20" s="1" customFormat="1" ht="62.25" customHeight="1" x14ac:dyDescent="0.2"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42"/>
      <c r="T121" s="3"/>
    </row>
    <row r="122" spans="7:20" s="1" customFormat="1" ht="62.25" customHeight="1" x14ac:dyDescent="0.2"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42"/>
      <c r="T122" s="3"/>
    </row>
    <row r="123" spans="7:20" s="1" customFormat="1" ht="62.25" customHeight="1" x14ac:dyDescent="0.2"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42"/>
      <c r="T123" s="3"/>
    </row>
    <row r="124" spans="7:20" s="1" customFormat="1" ht="62.25" customHeight="1" x14ac:dyDescent="0.2"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42"/>
      <c r="T124" s="3"/>
    </row>
    <row r="125" spans="7:20" s="1" customFormat="1" ht="62.25" customHeight="1" x14ac:dyDescent="0.2"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42"/>
      <c r="T125" s="3"/>
    </row>
    <row r="126" spans="7:20" s="1" customFormat="1" ht="62.25" customHeight="1" x14ac:dyDescent="0.2"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42"/>
      <c r="T126" s="3"/>
    </row>
    <row r="127" spans="7:20" s="1" customFormat="1" ht="62.25" customHeight="1" x14ac:dyDescent="0.2"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42"/>
      <c r="T127" s="3"/>
    </row>
    <row r="128" spans="7:20" s="1" customFormat="1" ht="62.25" customHeight="1" x14ac:dyDescent="0.2"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42"/>
      <c r="T128" s="3"/>
    </row>
    <row r="129" spans="7:20" s="1" customFormat="1" ht="62.25" customHeight="1" x14ac:dyDescent="0.2"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42"/>
      <c r="T129" s="3"/>
    </row>
    <row r="130" spans="7:20" s="1" customFormat="1" ht="62.25" customHeight="1" x14ac:dyDescent="0.2"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42"/>
      <c r="T130" s="3"/>
    </row>
    <row r="131" spans="7:20" s="1" customFormat="1" ht="62.25" customHeight="1" x14ac:dyDescent="0.2"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42"/>
      <c r="T131" s="3"/>
    </row>
    <row r="132" spans="7:20" s="1" customFormat="1" ht="62.25" customHeight="1" x14ac:dyDescent="0.2"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42"/>
      <c r="T132" s="3"/>
    </row>
    <row r="133" spans="7:20" s="1" customFormat="1" ht="62.25" customHeight="1" x14ac:dyDescent="0.2"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42"/>
      <c r="T133" s="3"/>
    </row>
    <row r="134" spans="7:20" s="1" customFormat="1" ht="62.25" customHeight="1" x14ac:dyDescent="0.2"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42"/>
      <c r="T134" s="3"/>
    </row>
    <row r="135" spans="7:20" s="1" customFormat="1" ht="62.25" customHeight="1" x14ac:dyDescent="0.2"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42"/>
      <c r="T135" s="3"/>
    </row>
    <row r="136" spans="7:20" s="1" customFormat="1" ht="62.25" customHeight="1" x14ac:dyDescent="0.2"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42"/>
      <c r="T136" s="3"/>
    </row>
    <row r="137" spans="7:20" s="1" customFormat="1" ht="62.25" customHeight="1" x14ac:dyDescent="0.2"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42"/>
      <c r="T137" s="3"/>
    </row>
    <row r="138" spans="7:20" s="1" customFormat="1" ht="62.25" customHeight="1" x14ac:dyDescent="0.2"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42"/>
      <c r="T138" s="3"/>
    </row>
    <row r="139" spans="7:20" s="1" customFormat="1" ht="62.25" customHeight="1" x14ac:dyDescent="0.2"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42"/>
      <c r="T139" s="3"/>
    </row>
    <row r="140" spans="7:20" s="1" customFormat="1" ht="62.25" customHeight="1" x14ac:dyDescent="0.2"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42"/>
      <c r="T140" s="3"/>
    </row>
    <row r="141" spans="7:20" s="1" customFormat="1" ht="62.25" customHeight="1" x14ac:dyDescent="0.2"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42"/>
      <c r="T141" s="3"/>
    </row>
    <row r="142" spans="7:20" s="1" customFormat="1" ht="62.25" customHeight="1" x14ac:dyDescent="0.2"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42"/>
      <c r="T142" s="3"/>
    </row>
    <row r="143" spans="7:20" s="1" customFormat="1" ht="62.25" customHeight="1" x14ac:dyDescent="0.2"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42"/>
      <c r="T143" s="3"/>
    </row>
    <row r="144" spans="7:20" s="1" customFormat="1" ht="62.25" customHeight="1" x14ac:dyDescent="0.2"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42"/>
      <c r="T144" s="3"/>
    </row>
    <row r="145" spans="7:20" s="1" customFormat="1" ht="62.25" customHeight="1" x14ac:dyDescent="0.2"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42"/>
      <c r="T145" s="3"/>
    </row>
    <row r="146" spans="7:20" s="1" customFormat="1" ht="62.25" customHeight="1" x14ac:dyDescent="0.2"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42"/>
      <c r="T146" s="3"/>
    </row>
    <row r="147" spans="7:20" s="1" customFormat="1" ht="62.25" customHeight="1" x14ac:dyDescent="0.2"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42"/>
      <c r="T147" s="3"/>
    </row>
    <row r="148" spans="7:20" s="1" customFormat="1" ht="62.25" customHeight="1" x14ac:dyDescent="0.2"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42"/>
      <c r="T148" s="3"/>
    </row>
    <row r="149" spans="7:20" s="1" customFormat="1" ht="62.25" customHeight="1" x14ac:dyDescent="0.2"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42"/>
      <c r="T149" s="3"/>
    </row>
    <row r="150" spans="7:20" s="1" customFormat="1" ht="62.25" customHeight="1" x14ac:dyDescent="0.2"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42"/>
      <c r="T150" s="3"/>
    </row>
    <row r="151" spans="7:20" s="1" customFormat="1" ht="62.25" customHeight="1" x14ac:dyDescent="0.2"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42"/>
      <c r="T151" s="3"/>
    </row>
    <row r="152" spans="7:20" s="1" customFormat="1" ht="62.25" customHeight="1" x14ac:dyDescent="0.2"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42"/>
      <c r="T152" s="3"/>
    </row>
    <row r="153" spans="7:20" s="1" customFormat="1" ht="62.25" customHeight="1" x14ac:dyDescent="0.2"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42"/>
      <c r="T153" s="3"/>
    </row>
    <row r="154" spans="7:20" s="1" customFormat="1" ht="62.25" customHeight="1" x14ac:dyDescent="0.2"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42"/>
      <c r="T154" s="3"/>
    </row>
    <row r="155" spans="7:20" s="1" customFormat="1" ht="62.25" customHeight="1" x14ac:dyDescent="0.2"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42"/>
      <c r="T155" s="3"/>
    </row>
    <row r="156" spans="7:20" s="1" customFormat="1" ht="62.25" customHeight="1" x14ac:dyDescent="0.2"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42"/>
      <c r="T156" s="3"/>
    </row>
    <row r="157" spans="7:20" s="1" customFormat="1" ht="62.25" customHeight="1" x14ac:dyDescent="0.2"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42"/>
      <c r="T157" s="3"/>
    </row>
    <row r="158" spans="7:20" s="1" customFormat="1" ht="62.25" customHeight="1" x14ac:dyDescent="0.2"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42"/>
      <c r="T158" s="3"/>
    </row>
    <row r="159" spans="7:20" s="1" customFormat="1" ht="62.25" customHeight="1" x14ac:dyDescent="0.2"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42"/>
      <c r="T159" s="3"/>
    </row>
    <row r="160" spans="7:20" s="1" customFormat="1" ht="62.25" customHeight="1" x14ac:dyDescent="0.2"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42"/>
      <c r="T160" s="3"/>
    </row>
    <row r="161" spans="7:20" s="1" customFormat="1" ht="62.25" customHeight="1" x14ac:dyDescent="0.2"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42"/>
      <c r="T161" s="3"/>
    </row>
    <row r="162" spans="7:20" s="1" customFormat="1" ht="62.25" customHeight="1" x14ac:dyDescent="0.2"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42"/>
      <c r="T162" s="3"/>
    </row>
    <row r="163" spans="7:20" s="1" customFormat="1" ht="62.25" customHeight="1" x14ac:dyDescent="0.2"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42"/>
      <c r="T163" s="3"/>
    </row>
    <row r="164" spans="7:20" s="1" customFormat="1" ht="62.25" customHeight="1" x14ac:dyDescent="0.2"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42"/>
      <c r="T164" s="3"/>
    </row>
    <row r="165" spans="7:20" s="1" customFormat="1" ht="62.25" customHeight="1" x14ac:dyDescent="0.2"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42"/>
      <c r="T165" s="3"/>
    </row>
    <row r="166" spans="7:20" s="1" customFormat="1" ht="62.25" customHeight="1" x14ac:dyDescent="0.2"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42"/>
      <c r="T166" s="3"/>
    </row>
    <row r="167" spans="7:20" s="1" customFormat="1" ht="62.25" customHeight="1" x14ac:dyDescent="0.2"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42"/>
      <c r="T167" s="3"/>
    </row>
    <row r="168" spans="7:20" s="1" customFormat="1" ht="62.25" customHeight="1" x14ac:dyDescent="0.2"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42"/>
      <c r="T168" s="3"/>
    </row>
    <row r="169" spans="7:20" s="1" customFormat="1" ht="62.25" customHeight="1" x14ac:dyDescent="0.2"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42"/>
      <c r="T169" s="3"/>
    </row>
    <row r="170" spans="7:20" s="1" customFormat="1" ht="62.25" customHeight="1" x14ac:dyDescent="0.2"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42"/>
      <c r="T170" s="3"/>
    </row>
    <row r="171" spans="7:20" s="1" customFormat="1" ht="62.25" customHeight="1" x14ac:dyDescent="0.2"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42"/>
      <c r="T171" s="3"/>
    </row>
    <row r="172" spans="7:20" s="1" customFormat="1" ht="62.25" customHeight="1" x14ac:dyDescent="0.2"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42"/>
      <c r="T172" s="3"/>
    </row>
    <row r="173" spans="7:20" s="1" customFormat="1" ht="62.25" customHeight="1" x14ac:dyDescent="0.2"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42"/>
      <c r="T173" s="3"/>
    </row>
    <row r="174" spans="7:20" s="1" customFormat="1" ht="62.25" customHeight="1" x14ac:dyDescent="0.2"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42"/>
      <c r="T174" s="3"/>
    </row>
    <row r="175" spans="7:20" s="1" customFormat="1" ht="62.25" customHeight="1" x14ac:dyDescent="0.2"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42"/>
      <c r="T175" s="3"/>
    </row>
    <row r="176" spans="7:20" s="1" customFormat="1" ht="62.25" customHeight="1" x14ac:dyDescent="0.2"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42"/>
      <c r="T176" s="3"/>
    </row>
    <row r="177" spans="7:20" s="1" customFormat="1" ht="62.25" customHeight="1" x14ac:dyDescent="0.2"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42"/>
      <c r="T177" s="3"/>
    </row>
    <row r="178" spans="7:20" s="1" customFormat="1" ht="62.25" customHeight="1" x14ac:dyDescent="0.2"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42"/>
      <c r="T178" s="3"/>
    </row>
    <row r="179" spans="7:20" s="1" customFormat="1" ht="62.25" customHeight="1" x14ac:dyDescent="0.2"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42"/>
      <c r="T179" s="3"/>
    </row>
    <row r="180" spans="7:20" s="1" customFormat="1" ht="62.25" customHeight="1" x14ac:dyDescent="0.2"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42"/>
      <c r="T180" s="3"/>
    </row>
    <row r="181" spans="7:20" s="1" customFormat="1" ht="62.25" customHeight="1" x14ac:dyDescent="0.2"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42"/>
      <c r="T181" s="3"/>
    </row>
    <row r="182" spans="7:20" s="1" customFormat="1" ht="62.25" customHeight="1" x14ac:dyDescent="0.2"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42"/>
      <c r="T182" s="3"/>
    </row>
    <row r="183" spans="7:20" s="1" customFormat="1" ht="62.25" customHeight="1" x14ac:dyDescent="0.2"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42"/>
      <c r="T183" s="3"/>
    </row>
    <row r="184" spans="7:20" s="1" customFormat="1" ht="62.25" customHeight="1" x14ac:dyDescent="0.2"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42"/>
      <c r="T184" s="3"/>
    </row>
    <row r="185" spans="7:20" s="1" customFormat="1" ht="62.25" customHeight="1" x14ac:dyDescent="0.2"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42"/>
      <c r="T185" s="3"/>
    </row>
    <row r="186" spans="7:20" s="1" customFormat="1" ht="62.25" customHeight="1" x14ac:dyDescent="0.2"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42"/>
      <c r="T186" s="3"/>
    </row>
    <row r="187" spans="7:20" s="1" customFormat="1" ht="62.25" customHeight="1" x14ac:dyDescent="0.2"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42"/>
      <c r="T187" s="3"/>
    </row>
    <row r="188" spans="7:20" s="1" customFormat="1" ht="62.25" customHeight="1" x14ac:dyDescent="0.2"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42"/>
      <c r="T188" s="3"/>
    </row>
    <row r="189" spans="7:20" s="1" customFormat="1" ht="62.25" customHeight="1" x14ac:dyDescent="0.2"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42"/>
      <c r="T189" s="3"/>
    </row>
    <row r="190" spans="7:20" s="1" customFormat="1" ht="62.25" customHeight="1" x14ac:dyDescent="0.2"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42"/>
      <c r="T190" s="3"/>
    </row>
    <row r="191" spans="7:20" s="1" customFormat="1" ht="62.25" customHeight="1" x14ac:dyDescent="0.2"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42"/>
      <c r="T191" s="3"/>
    </row>
    <row r="192" spans="7:20" s="1" customFormat="1" ht="62.25" customHeight="1" x14ac:dyDescent="0.2"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42"/>
      <c r="T192" s="3"/>
    </row>
    <row r="193" spans="7:20" s="1" customFormat="1" ht="62.25" customHeight="1" x14ac:dyDescent="0.2"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42"/>
      <c r="T193" s="3"/>
    </row>
    <row r="194" spans="7:20" s="1" customFormat="1" ht="62.25" customHeight="1" x14ac:dyDescent="0.2"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42"/>
      <c r="T194" s="3"/>
    </row>
    <row r="195" spans="7:20" s="1" customFormat="1" ht="62.25" customHeight="1" x14ac:dyDescent="0.2"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42"/>
      <c r="T195" s="3"/>
    </row>
    <row r="196" spans="7:20" s="1" customFormat="1" ht="62.25" customHeight="1" x14ac:dyDescent="0.2"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42"/>
      <c r="T196" s="3"/>
    </row>
    <row r="197" spans="7:20" s="1" customFormat="1" ht="62.25" customHeight="1" x14ac:dyDescent="0.2"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42"/>
      <c r="T197" s="3"/>
    </row>
    <row r="198" spans="7:20" s="1" customFormat="1" ht="62.25" customHeight="1" x14ac:dyDescent="0.2"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42"/>
      <c r="T198" s="3"/>
    </row>
    <row r="199" spans="7:20" s="1" customFormat="1" ht="62.25" customHeight="1" x14ac:dyDescent="0.2"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42"/>
      <c r="T199" s="3"/>
    </row>
    <row r="200" spans="7:20" s="1" customFormat="1" ht="62.25" customHeight="1" x14ac:dyDescent="0.2"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42"/>
      <c r="T200" s="3"/>
    </row>
    <row r="201" spans="7:20" s="1" customFormat="1" ht="62.25" customHeight="1" x14ac:dyDescent="0.2"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42"/>
      <c r="T201" s="3"/>
    </row>
    <row r="202" spans="7:20" s="1" customFormat="1" ht="62.25" customHeight="1" x14ac:dyDescent="0.2"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42"/>
      <c r="T202" s="3"/>
    </row>
    <row r="203" spans="7:20" s="1" customFormat="1" ht="62.25" customHeight="1" x14ac:dyDescent="0.2"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42"/>
      <c r="T203" s="3"/>
    </row>
    <row r="204" spans="7:20" s="1" customFormat="1" ht="62.25" customHeight="1" x14ac:dyDescent="0.2"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42"/>
      <c r="T204" s="3"/>
    </row>
    <row r="205" spans="7:20" s="1" customFormat="1" ht="62.25" customHeight="1" x14ac:dyDescent="0.2"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42"/>
      <c r="T205" s="3"/>
    </row>
    <row r="206" spans="7:20" s="1" customFormat="1" ht="62.25" customHeight="1" x14ac:dyDescent="0.2"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42"/>
      <c r="T206" s="3"/>
    </row>
    <row r="207" spans="7:20" s="1" customFormat="1" ht="62.25" customHeight="1" x14ac:dyDescent="0.2"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42"/>
      <c r="T207" s="3"/>
    </row>
    <row r="208" spans="7:20" s="1" customFormat="1" ht="62.25" customHeight="1" x14ac:dyDescent="0.2"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42"/>
      <c r="T208" s="3"/>
    </row>
    <row r="209" spans="7:20" s="1" customFormat="1" ht="62.25" customHeight="1" x14ac:dyDescent="0.2"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42"/>
      <c r="T209" s="3"/>
    </row>
    <row r="210" spans="7:20" s="1" customFormat="1" ht="62.25" customHeight="1" x14ac:dyDescent="0.2"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42"/>
      <c r="T210" s="3"/>
    </row>
    <row r="211" spans="7:20" s="1" customFormat="1" ht="62.25" customHeight="1" x14ac:dyDescent="0.2"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42"/>
      <c r="T211" s="3"/>
    </row>
    <row r="212" spans="7:20" s="1" customFormat="1" ht="62.25" customHeight="1" x14ac:dyDescent="0.2"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42"/>
      <c r="T212" s="3"/>
    </row>
    <row r="213" spans="7:20" s="1" customFormat="1" ht="62.25" customHeight="1" x14ac:dyDescent="0.2"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42"/>
      <c r="T213" s="3"/>
    </row>
    <row r="214" spans="7:20" s="1" customFormat="1" ht="62.25" customHeight="1" x14ac:dyDescent="0.2"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42"/>
      <c r="T214" s="3"/>
    </row>
    <row r="215" spans="7:20" s="1" customFormat="1" ht="62.25" customHeight="1" x14ac:dyDescent="0.2"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42"/>
      <c r="T215" s="3"/>
    </row>
    <row r="216" spans="7:20" s="1" customFormat="1" ht="62.25" customHeight="1" x14ac:dyDescent="0.2"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42"/>
      <c r="T216" s="3"/>
    </row>
    <row r="217" spans="7:20" s="1" customFormat="1" ht="62.25" customHeight="1" x14ac:dyDescent="0.2"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42"/>
      <c r="T217" s="3"/>
    </row>
    <row r="218" spans="7:20" s="1" customFormat="1" ht="62.25" customHeight="1" x14ac:dyDescent="0.2"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42"/>
      <c r="T218" s="3"/>
    </row>
    <row r="219" spans="7:20" s="1" customFormat="1" ht="62.25" customHeight="1" x14ac:dyDescent="0.2"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42"/>
      <c r="T219" s="3"/>
    </row>
    <row r="220" spans="7:20" s="1" customFormat="1" ht="62.25" customHeight="1" x14ac:dyDescent="0.2"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42"/>
      <c r="T220" s="3"/>
    </row>
    <row r="221" spans="7:20" s="1" customFormat="1" ht="62.25" customHeight="1" x14ac:dyDescent="0.2"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42"/>
      <c r="T221" s="3"/>
    </row>
    <row r="222" spans="7:20" s="1" customFormat="1" ht="62.25" customHeight="1" x14ac:dyDescent="0.2"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42"/>
      <c r="T222" s="3"/>
    </row>
    <row r="223" spans="7:20" s="1" customFormat="1" ht="62.25" customHeight="1" x14ac:dyDescent="0.2"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42"/>
      <c r="T223" s="3"/>
    </row>
    <row r="224" spans="7:20" s="1" customFormat="1" ht="62.25" customHeight="1" x14ac:dyDescent="0.2"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42"/>
      <c r="T224" s="3"/>
    </row>
    <row r="225" spans="7:20" s="1" customFormat="1" ht="62.25" customHeight="1" x14ac:dyDescent="0.2"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42"/>
      <c r="T225" s="3"/>
    </row>
    <row r="226" spans="7:20" s="1" customFormat="1" ht="62.25" customHeight="1" x14ac:dyDescent="0.2"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42"/>
      <c r="T226" s="3"/>
    </row>
    <row r="227" spans="7:20" s="1" customFormat="1" ht="62.25" customHeight="1" x14ac:dyDescent="0.2"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42"/>
      <c r="T227" s="3"/>
    </row>
    <row r="228" spans="7:20" s="1" customFormat="1" ht="62.25" customHeight="1" x14ac:dyDescent="0.2"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42"/>
      <c r="T228" s="3"/>
    </row>
    <row r="229" spans="7:20" s="1" customFormat="1" ht="62.25" customHeight="1" x14ac:dyDescent="0.2"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42"/>
      <c r="T229" s="3"/>
    </row>
    <row r="230" spans="7:20" s="1" customFormat="1" ht="62.25" customHeight="1" x14ac:dyDescent="0.2"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42"/>
      <c r="T230" s="3"/>
    </row>
    <row r="231" spans="7:20" s="1" customFormat="1" ht="62.25" customHeight="1" x14ac:dyDescent="0.2"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42"/>
      <c r="T231" s="3"/>
    </row>
    <row r="232" spans="7:20" s="1" customFormat="1" ht="62.25" customHeight="1" x14ac:dyDescent="0.2"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42"/>
      <c r="T232" s="3"/>
    </row>
    <row r="233" spans="7:20" s="1" customFormat="1" ht="62.25" customHeight="1" x14ac:dyDescent="0.2"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42"/>
      <c r="T233" s="3"/>
    </row>
    <row r="234" spans="7:20" s="1" customFormat="1" ht="62.25" customHeight="1" x14ac:dyDescent="0.2"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42"/>
      <c r="T234" s="3"/>
    </row>
    <row r="235" spans="7:20" s="1" customFormat="1" ht="62.25" customHeight="1" x14ac:dyDescent="0.2"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42"/>
      <c r="T235" s="3"/>
    </row>
    <row r="236" spans="7:20" s="1" customFormat="1" ht="62.25" customHeight="1" x14ac:dyDescent="0.2"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42"/>
      <c r="T236" s="3"/>
    </row>
    <row r="237" spans="7:20" s="1" customFormat="1" ht="62.25" customHeight="1" x14ac:dyDescent="0.2"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42"/>
      <c r="T237" s="3"/>
    </row>
    <row r="238" spans="7:20" s="1" customFormat="1" ht="62.25" customHeight="1" x14ac:dyDescent="0.2"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42"/>
      <c r="T238" s="3"/>
    </row>
    <row r="239" spans="7:20" s="1" customFormat="1" ht="62.25" customHeight="1" x14ac:dyDescent="0.2"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42"/>
      <c r="T239" s="3"/>
    </row>
    <row r="240" spans="7:20" s="1" customFormat="1" ht="62.25" customHeight="1" x14ac:dyDescent="0.2"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42"/>
      <c r="T240" s="3"/>
    </row>
    <row r="241" spans="7:20" s="1" customFormat="1" ht="62.25" customHeight="1" x14ac:dyDescent="0.2"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42"/>
      <c r="T241" s="3"/>
    </row>
    <row r="242" spans="7:20" s="1" customFormat="1" ht="62.25" customHeight="1" x14ac:dyDescent="0.2"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42"/>
      <c r="T242" s="3"/>
    </row>
    <row r="243" spans="7:20" s="1" customFormat="1" ht="62.25" customHeight="1" x14ac:dyDescent="0.2"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42"/>
      <c r="T243" s="3"/>
    </row>
    <row r="244" spans="7:20" s="1" customFormat="1" ht="62.25" customHeight="1" x14ac:dyDescent="0.2"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42"/>
      <c r="T244" s="3"/>
    </row>
    <row r="245" spans="7:20" s="1" customFormat="1" ht="62.25" customHeight="1" x14ac:dyDescent="0.2"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42"/>
      <c r="T245" s="3"/>
    </row>
    <row r="246" spans="7:20" s="1" customFormat="1" ht="62.25" customHeight="1" x14ac:dyDescent="0.2"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42"/>
      <c r="T246" s="3"/>
    </row>
    <row r="247" spans="7:20" s="1" customFormat="1" ht="62.25" customHeight="1" x14ac:dyDescent="0.2"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42"/>
      <c r="T247" s="3"/>
    </row>
    <row r="248" spans="7:20" s="1" customFormat="1" ht="62.25" customHeight="1" x14ac:dyDescent="0.2"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42"/>
      <c r="T248" s="3"/>
    </row>
    <row r="249" spans="7:20" s="1" customFormat="1" ht="62.25" customHeight="1" x14ac:dyDescent="0.2"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42"/>
      <c r="T249" s="3"/>
    </row>
    <row r="250" spans="7:20" s="1" customFormat="1" ht="62.25" customHeight="1" x14ac:dyDescent="0.2"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42"/>
      <c r="T250" s="3"/>
    </row>
    <row r="251" spans="7:20" s="1" customFormat="1" ht="62.25" customHeight="1" x14ac:dyDescent="0.2"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42"/>
      <c r="T251" s="3"/>
    </row>
    <row r="252" spans="7:20" s="1" customFormat="1" ht="62.25" customHeight="1" x14ac:dyDescent="0.2"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42"/>
      <c r="T252" s="3"/>
    </row>
    <row r="253" spans="7:20" s="1" customFormat="1" ht="62.25" customHeight="1" x14ac:dyDescent="0.2"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42"/>
      <c r="T253" s="3"/>
    </row>
    <row r="254" spans="7:20" s="1" customFormat="1" ht="62.25" customHeight="1" x14ac:dyDescent="0.2"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42"/>
      <c r="T254" s="3"/>
    </row>
    <row r="255" spans="7:20" s="1" customFormat="1" ht="62.25" customHeight="1" x14ac:dyDescent="0.2"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42"/>
      <c r="T255" s="3"/>
    </row>
    <row r="256" spans="7:20" s="1" customFormat="1" ht="62.25" customHeight="1" x14ac:dyDescent="0.2"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42"/>
      <c r="T256" s="3"/>
    </row>
    <row r="257" spans="7:20" s="1" customFormat="1" ht="62.25" customHeight="1" x14ac:dyDescent="0.2"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42"/>
      <c r="T257" s="3"/>
    </row>
    <row r="258" spans="7:20" s="1" customFormat="1" ht="62.25" customHeight="1" x14ac:dyDescent="0.2"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42"/>
      <c r="T258" s="3"/>
    </row>
    <row r="259" spans="7:20" s="1" customFormat="1" ht="62.25" customHeight="1" x14ac:dyDescent="0.2"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42"/>
      <c r="T259" s="3"/>
    </row>
    <row r="260" spans="7:20" s="1" customFormat="1" ht="62.25" customHeight="1" x14ac:dyDescent="0.2"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42"/>
      <c r="T260" s="3"/>
    </row>
    <row r="261" spans="7:20" s="1" customFormat="1" ht="62.25" customHeight="1" x14ac:dyDescent="0.2"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42"/>
      <c r="T261" s="3"/>
    </row>
    <row r="262" spans="7:20" s="1" customFormat="1" ht="62.25" customHeight="1" x14ac:dyDescent="0.2"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42"/>
      <c r="T262" s="3"/>
    </row>
    <row r="263" spans="7:20" s="1" customFormat="1" ht="62.25" customHeight="1" x14ac:dyDescent="0.2"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42"/>
      <c r="T263" s="3"/>
    </row>
    <row r="264" spans="7:20" s="1" customFormat="1" ht="62.25" customHeight="1" x14ac:dyDescent="0.2"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42"/>
      <c r="T264" s="3"/>
    </row>
    <row r="265" spans="7:20" s="1" customFormat="1" ht="62.25" customHeight="1" x14ac:dyDescent="0.2"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42"/>
      <c r="T265" s="3"/>
    </row>
    <row r="266" spans="7:20" s="1" customFormat="1" ht="62.25" customHeight="1" x14ac:dyDescent="0.2"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42"/>
      <c r="T266" s="3"/>
    </row>
    <row r="267" spans="7:20" s="1" customFormat="1" ht="62.25" customHeight="1" x14ac:dyDescent="0.2"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42"/>
      <c r="T267" s="3"/>
    </row>
    <row r="268" spans="7:20" s="1" customFormat="1" ht="62.25" customHeight="1" x14ac:dyDescent="0.2"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42"/>
      <c r="T268" s="3"/>
    </row>
    <row r="269" spans="7:20" s="1" customFormat="1" ht="62.25" customHeight="1" x14ac:dyDescent="0.2"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42"/>
      <c r="T269" s="3"/>
    </row>
    <row r="270" spans="7:20" s="1" customFormat="1" ht="62.25" customHeight="1" x14ac:dyDescent="0.2"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42"/>
      <c r="T270" s="3"/>
    </row>
    <row r="271" spans="7:20" s="1" customFormat="1" ht="62.25" customHeight="1" x14ac:dyDescent="0.2"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42"/>
      <c r="T271" s="3"/>
    </row>
    <row r="272" spans="7:20" s="1" customFormat="1" ht="62.25" customHeight="1" x14ac:dyDescent="0.2"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42"/>
      <c r="T272" s="3"/>
    </row>
    <row r="273" spans="7:20" s="1" customFormat="1" ht="62.25" customHeight="1" x14ac:dyDescent="0.2"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42"/>
      <c r="T273" s="3"/>
    </row>
    <row r="274" spans="7:20" s="1" customFormat="1" ht="62.25" customHeight="1" x14ac:dyDescent="0.2"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42"/>
      <c r="T274" s="3"/>
    </row>
    <row r="275" spans="7:20" s="1" customFormat="1" ht="62.25" customHeight="1" x14ac:dyDescent="0.2"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42"/>
      <c r="T275" s="3"/>
    </row>
    <row r="276" spans="7:20" s="1" customFormat="1" ht="62.25" customHeight="1" x14ac:dyDescent="0.2"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42"/>
      <c r="T276" s="3"/>
    </row>
    <row r="277" spans="7:20" s="1" customFormat="1" ht="62.25" customHeight="1" x14ac:dyDescent="0.2"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42"/>
      <c r="T277" s="3"/>
    </row>
    <row r="278" spans="7:20" s="1" customFormat="1" ht="62.25" customHeight="1" x14ac:dyDescent="0.2"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42"/>
      <c r="T278" s="3"/>
    </row>
    <row r="279" spans="7:20" s="1" customFormat="1" ht="62.25" customHeight="1" x14ac:dyDescent="0.2"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42"/>
      <c r="T279" s="3"/>
    </row>
    <row r="280" spans="7:20" s="1" customFormat="1" ht="62.25" customHeight="1" x14ac:dyDescent="0.2"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42"/>
      <c r="T280" s="3"/>
    </row>
    <row r="281" spans="7:20" s="1" customFormat="1" ht="62.25" customHeight="1" x14ac:dyDescent="0.2"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42"/>
      <c r="T281" s="3"/>
    </row>
    <row r="282" spans="7:20" s="1" customFormat="1" ht="62.25" customHeight="1" x14ac:dyDescent="0.2"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42"/>
      <c r="T282" s="3"/>
    </row>
    <row r="283" spans="7:20" s="1" customFormat="1" ht="62.25" customHeight="1" x14ac:dyDescent="0.2"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42"/>
      <c r="T283" s="3"/>
    </row>
    <row r="284" spans="7:20" s="1" customFormat="1" ht="62.25" customHeight="1" x14ac:dyDescent="0.2"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42"/>
      <c r="T284" s="3"/>
    </row>
    <row r="285" spans="7:20" s="1" customFormat="1" ht="62.25" customHeight="1" x14ac:dyDescent="0.2"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42"/>
      <c r="T285" s="3"/>
    </row>
    <row r="286" spans="7:20" s="1" customFormat="1" ht="62.25" customHeight="1" x14ac:dyDescent="0.2"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42"/>
      <c r="T286" s="3"/>
    </row>
    <row r="287" spans="7:20" s="1" customFormat="1" ht="62.25" customHeight="1" x14ac:dyDescent="0.2"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42"/>
      <c r="T287" s="3"/>
    </row>
    <row r="288" spans="7:20" s="1" customFormat="1" ht="62.25" customHeight="1" x14ac:dyDescent="0.2"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42"/>
      <c r="T288" s="3"/>
    </row>
    <row r="289" spans="7:20" s="1" customFormat="1" ht="62.25" customHeight="1" x14ac:dyDescent="0.2"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42"/>
      <c r="T289" s="3"/>
    </row>
    <row r="290" spans="7:20" s="1" customFormat="1" ht="62.25" customHeight="1" x14ac:dyDescent="0.2"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42"/>
      <c r="T290" s="3"/>
    </row>
    <row r="291" spans="7:20" s="1" customFormat="1" ht="62.25" customHeight="1" x14ac:dyDescent="0.2"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42"/>
      <c r="T291" s="3"/>
    </row>
    <row r="292" spans="7:20" s="1" customFormat="1" ht="62.25" customHeight="1" x14ac:dyDescent="0.2"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42"/>
      <c r="T292" s="3"/>
    </row>
    <row r="293" spans="7:20" s="1" customFormat="1" ht="62.25" customHeight="1" x14ac:dyDescent="0.2"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42"/>
      <c r="T293" s="3"/>
    </row>
    <row r="294" spans="7:20" s="1" customFormat="1" ht="62.25" customHeight="1" x14ac:dyDescent="0.2"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42"/>
      <c r="T294" s="3"/>
    </row>
    <row r="295" spans="7:20" s="1" customFormat="1" ht="62.25" customHeight="1" x14ac:dyDescent="0.2"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42"/>
      <c r="T295" s="3"/>
    </row>
    <row r="296" spans="7:20" s="1" customFormat="1" ht="62.25" customHeight="1" x14ac:dyDescent="0.2"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42"/>
      <c r="T296" s="3"/>
    </row>
    <row r="297" spans="7:20" s="1" customFormat="1" ht="62.25" customHeight="1" x14ac:dyDescent="0.2"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42"/>
      <c r="T297" s="3"/>
    </row>
    <row r="298" spans="7:20" s="1" customFormat="1" ht="62.25" customHeight="1" x14ac:dyDescent="0.2"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42"/>
      <c r="T298" s="3"/>
    </row>
    <row r="299" spans="7:20" s="1" customFormat="1" ht="62.25" customHeight="1" x14ac:dyDescent="0.2"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42"/>
      <c r="T299" s="3"/>
    </row>
    <row r="300" spans="7:20" s="1" customFormat="1" ht="62.25" customHeight="1" x14ac:dyDescent="0.2"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42"/>
      <c r="T300" s="3"/>
    </row>
    <row r="301" spans="7:20" s="1" customFormat="1" ht="62.25" customHeight="1" x14ac:dyDescent="0.2"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42"/>
      <c r="T301" s="3"/>
    </row>
    <row r="302" spans="7:20" s="1" customFormat="1" ht="62.25" customHeight="1" x14ac:dyDescent="0.2"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42"/>
      <c r="T302" s="3"/>
    </row>
    <row r="303" spans="7:20" s="1" customFormat="1" ht="62.25" customHeight="1" x14ac:dyDescent="0.2"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42"/>
      <c r="T303" s="3"/>
    </row>
    <row r="304" spans="7:20" s="1" customFormat="1" ht="62.25" customHeight="1" x14ac:dyDescent="0.2"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42"/>
      <c r="T304" s="3"/>
    </row>
    <row r="305" spans="7:20" s="1" customFormat="1" ht="62.25" customHeight="1" x14ac:dyDescent="0.2"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42"/>
      <c r="T305" s="3"/>
    </row>
    <row r="306" spans="7:20" s="1" customFormat="1" ht="62.25" customHeight="1" x14ac:dyDescent="0.2"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42"/>
      <c r="T306" s="3"/>
    </row>
    <row r="307" spans="7:20" s="1" customFormat="1" ht="62.25" customHeight="1" x14ac:dyDescent="0.2"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42"/>
      <c r="T307" s="3"/>
    </row>
    <row r="308" spans="7:20" s="1" customFormat="1" ht="62.25" customHeight="1" x14ac:dyDescent="0.2"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42"/>
      <c r="T308" s="3"/>
    </row>
    <row r="309" spans="7:20" s="1" customFormat="1" ht="62.25" customHeight="1" x14ac:dyDescent="0.2"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42"/>
      <c r="T309" s="3"/>
    </row>
    <row r="310" spans="7:20" s="1" customFormat="1" ht="62.25" customHeight="1" x14ac:dyDescent="0.2"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42"/>
      <c r="T310" s="3"/>
    </row>
    <row r="311" spans="7:20" s="1" customFormat="1" ht="62.25" customHeight="1" x14ac:dyDescent="0.2"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42"/>
      <c r="T311" s="3"/>
    </row>
    <row r="312" spans="7:20" s="1" customFormat="1" ht="62.25" customHeight="1" x14ac:dyDescent="0.2"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42"/>
      <c r="T312" s="3"/>
    </row>
    <row r="313" spans="7:20" s="1" customFormat="1" ht="62.25" customHeight="1" x14ac:dyDescent="0.2"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42"/>
      <c r="T313" s="3"/>
    </row>
    <row r="314" spans="7:20" s="1" customFormat="1" ht="62.25" customHeight="1" x14ac:dyDescent="0.2"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42"/>
      <c r="T314" s="3"/>
    </row>
    <row r="315" spans="7:20" s="1" customFormat="1" ht="62.25" customHeight="1" x14ac:dyDescent="0.2"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42"/>
      <c r="T315" s="3"/>
    </row>
    <row r="316" spans="7:20" s="1" customFormat="1" ht="62.25" customHeight="1" x14ac:dyDescent="0.2"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42"/>
      <c r="T316" s="3"/>
    </row>
    <row r="317" spans="7:20" s="1" customFormat="1" ht="62.25" customHeight="1" x14ac:dyDescent="0.2"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42"/>
      <c r="T317" s="3"/>
    </row>
    <row r="318" spans="7:20" s="1" customFormat="1" ht="62.25" customHeight="1" x14ac:dyDescent="0.2"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42"/>
      <c r="T318" s="3"/>
    </row>
    <row r="319" spans="7:20" s="1" customFormat="1" ht="62.25" customHeight="1" x14ac:dyDescent="0.2"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42"/>
      <c r="T319" s="3"/>
    </row>
    <row r="320" spans="7:20" s="1" customFormat="1" ht="62.25" customHeight="1" x14ac:dyDescent="0.2"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42"/>
      <c r="T320" s="3"/>
    </row>
    <row r="321" spans="7:20" s="1" customFormat="1" ht="62.25" customHeight="1" x14ac:dyDescent="0.2"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42"/>
      <c r="T321" s="3"/>
    </row>
    <row r="322" spans="7:20" s="1" customFormat="1" ht="62.25" customHeight="1" x14ac:dyDescent="0.2"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42"/>
      <c r="T322" s="3"/>
    </row>
    <row r="323" spans="7:20" s="1" customFormat="1" ht="62.25" customHeight="1" x14ac:dyDescent="0.2"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42"/>
      <c r="T323" s="3"/>
    </row>
    <row r="324" spans="7:20" s="1" customFormat="1" ht="62.25" customHeight="1" x14ac:dyDescent="0.2"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42"/>
      <c r="T324" s="3"/>
    </row>
    <row r="325" spans="7:20" s="1" customFormat="1" ht="62.25" customHeight="1" x14ac:dyDescent="0.2"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42"/>
      <c r="T325" s="3"/>
    </row>
    <row r="326" spans="7:20" s="1" customFormat="1" ht="62.25" customHeight="1" x14ac:dyDescent="0.2"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42"/>
      <c r="T326" s="3"/>
    </row>
    <row r="327" spans="7:20" s="1" customFormat="1" ht="62.25" customHeight="1" x14ac:dyDescent="0.2"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42"/>
      <c r="T327" s="3"/>
    </row>
    <row r="328" spans="7:20" s="1" customFormat="1" ht="62.25" customHeight="1" x14ac:dyDescent="0.2"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42"/>
      <c r="T328" s="3"/>
    </row>
    <row r="329" spans="7:20" s="1" customFormat="1" ht="62.25" customHeight="1" x14ac:dyDescent="0.2"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42"/>
      <c r="T329" s="3"/>
    </row>
    <row r="330" spans="7:20" s="1" customFormat="1" ht="62.25" customHeight="1" x14ac:dyDescent="0.2"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42"/>
      <c r="T330" s="3"/>
    </row>
    <row r="331" spans="7:20" s="1" customFormat="1" ht="62.25" customHeight="1" x14ac:dyDescent="0.2"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42"/>
      <c r="T331" s="3"/>
    </row>
    <row r="332" spans="7:20" s="1" customFormat="1" ht="62.25" customHeight="1" x14ac:dyDescent="0.2"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42"/>
      <c r="T332" s="3"/>
    </row>
    <row r="333" spans="7:20" s="1" customFormat="1" ht="62.25" customHeight="1" x14ac:dyDescent="0.2"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42"/>
      <c r="T333" s="3"/>
    </row>
    <row r="334" spans="7:20" s="1" customFormat="1" ht="62.25" customHeight="1" x14ac:dyDescent="0.2"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42"/>
      <c r="T334" s="3"/>
    </row>
    <row r="335" spans="7:20" s="1" customFormat="1" ht="62.25" customHeight="1" x14ac:dyDescent="0.2"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42"/>
      <c r="T335" s="3"/>
    </row>
    <row r="336" spans="7:20" s="1" customFormat="1" ht="62.25" customHeight="1" x14ac:dyDescent="0.2"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42"/>
      <c r="T336" s="3"/>
    </row>
    <row r="337" spans="7:20" s="1" customFormat="1" ht="62.25" customHeight="1" x14ac:dyDescent="0.2"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42"/>
      <c r="T337" s="3"/>
    </row>
    <row r="338" spans="7:20" s="1" customFormat="1" ht="62.25" customHeight="1" x14ac:dyDescent="0.2"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42"/>
      <c r="T338" s="3"/>
    </row>
    <row r="339" spans="7:20" s="1" customFormat="1" ht="62.25" customHeight="1" x14ac:dyDescent="0.2"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42"/>
      <c r="T339" s="3"/>
    </row>
    <row r="340" spans="7:20" s="1" customFormat="1" ht="62.25" customHeight="1" x14ac:dyDescent="0.2"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42"/>
      <c r="T340" s="3"/>
    </row>
    <row r="341" spans="7:20" s="1" customFormat="1" ht="62.25" customHeight="1" x14ac:dyDescent="0.2"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42"/>
      <c r="T341" s="3"/>
    </row>
    <row r="342" spans="7:20" s="1" customFormat="1" ht="62.25" customHeight="1" x14ac:dyDescent="0.2"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42"/>
      <c r="T342" s="3"/>
    </row>
    <row r="343" spans="7:20" s="1" customFormat="1" ht="62.25" customHeight="1" x14ac:dyDescent="0.2"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42"/>
      <c r="T343" s="3"/>
    </row>
    <row r="344" spans="7:20" s="1" customFormat="1" ht="62.25" customHeight="1" x14ac:dyDescent="0.2"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42"/>
      <c r="T344" s="3"/>
    </row>
    <row r="345" spans="7:20" s="1" customFormat="1" ht="62.25" customHeight="1" x14ac:dyDescent="0.2"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42"/>
      <c r="T345" s="3"/>
    </row>
    <row r="346" spans="7:20" s="1" customFormat="1" ht="62.25" customHeight="1" x14ac:dyDescent="0.2"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42"/>
      <c r="T346" s="3"/>
    </row>
    <row r="347" spans="7:20" s="1" customFormat="1" ht="62.25" customHeight="1" x14ac:dyDescent="0.2"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42"/>
      <c r="T347" s="3"/>
    </row>
    <row r="348" spans="7:20" s="1" customFormat="1" ht="62.25" customHeight="1" x14ac:dyDescent="0.2"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42"/>
      <c r="T348" s="3"/>
    </row>
    <row r="349" spans="7:20" s="1" customFormat="1" ht="62.25" customHeight="1" x14ac:dyDescent="0.2"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42"/>
      <c r="T349" s="3"/>
    </row>
    <row r="350" spans="7:20" s="1" customFormat="1" ht="62.25" customHeight="1" x14ac:dyDescent="0.2"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42"/>
      <c r="T350" s="3"/>
    </row>
    <row r="351" spans="7:20" s="1" customFormat="1" ht="62.25" customHeight="1" x14ac:dyDescent="0.2"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42"/>
      <c r="T351" s="3"/>
    </row>
    <row r="352" spans="7:20" s="1" customFormat="1" ht="62.25" customHeight="1" x14ac:dyDescent="0.2"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42"/>
      <c r="T352" s="3"/>
    </row>
    <row r="353" spans="7:20" s="1" customFormat="1" ht="62.25" customHeight="1" x14ac:dyDescent="0.2"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42"/>
      <c r="T353" s="3"/>
    </row>
    <row r="354" spans="7:20" s="1" customFormat="1" ht="62.25" customHeight="1" x14ac:dyDescent="0.2"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42"/>
      <c r="T354" s="3"/>
    </row>
    <row r="355" spans="7:20" s="1" customFormat="1" ht="62.25" customHeight="1" x14ac:dyDescent="0.2"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42"/>
      <c r="T355" s="3"/>
    </row>
    <row r="356" spans="7:20" s="1" customFormat="1" ht="62.25" customHeight="1" x14ac:dyDescent="0.2"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42"/>
      <c r="T356" s="3"/>
    </row>
    <row r="357" spans="7:20" s="1" customFormat="1" ht="62.25" customHeight="1" x14ac:dyDescent="0.2"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42"/>
      <c r="T357" s="3"/>
    </row>
    <row r="358" spans="7:20" s="1" customFormat="1" ht="62.25" customHeight="1" x14ac:dyDescent="0.2"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42"/>
      <c r="T358" s="3"/>
    </row>
    <row r="359" spans="7:20" s="1" customFormat="1" ht="62.25" customHeight="1" x14ac:dyDescent="0.2"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42"/>
      <c r="T359" s="3"/>
    </row>
    <row r="360" spans="7:20" s="1" customFormat="1" ht="62.25" customHeight="1" x14ac:dyDescent="0.2"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42"/>
      <c r="T360" s="3"/>
    </row>
    <row r="361" spans="7:20" s="1" customFormat="1" ht="62.25" customHeight="1" x14ac:dyDescent="0.2"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42"/>
      <c r="T361" s="3"/>
    </row>
    <row r="362" spans="7:20" s="1" customFormat="1" ht="62.25" customHeight="1" x14ac:dyDescent="0.2"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42"/>
      <c r="T362" s="3"/>
    </row>
    <row r="363" spans="7:20" s="1" customFormat="1" ht="62.25" customHeight="1" x14ac:dyDescent="0.2"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42"/>
      <c r="T363" s="3"/>
    </row>
    <row r="364" spans="7:20" s="1" customFormat="1" ht="62.25" customHeight="1" x14ac:dyDescent="0.2"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42"/>
      <c r="T364" s="3"/>
    </row>
    <row r="365" spans="7:20" s="1" customFormat="1" ht="62.25" customHeight="1" x14ac:dyDescent="0.2"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42"/>
      <c r="T365" s="3"/>
    </row>
    <row r="366" spans="7:20" s="1" customFormat="1" ht="62.25" customHeight="1" x14ac:dyDescent="0.2"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42"/>
      <c r="T366" s="3"/>
    </row>
    <row r="367" spans="7:20" s="1" customFormat="1" ht="62.25" customHeight="1" x14ac:dyDescent="0.2"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42"/>
      <c r="T367" s="3"/>
    </row>
    <row r="368" spans="7:20" s="1" customFormat="1" ht="62.25" customHeight="1" x14ac:dyDescent="0.2"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42"/>
      <c r="T368" s="3"/>
    </row>
    <row r="369" spans="7:20" s="1" customFormat="1" ht="62.25" customHeight="1" x14ac:dyDescent="0.2"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42"/>
      <c r="T369" s="3"/>
    </row>
    <row r="370" spans="7:20" s="1" customFormat="1" ht="62.25" customHeight="1" x14ac:dyDescent="0.2"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42"/>
      <c r="T370" s="3"/>
    </row>
    <row r="371" spans="7:20" s="1" customFormat="1" ht="62.25" customHeight="1" x14ac:dyDescent="0.2"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42"/>
      <c r="T371" s="3"/>
    </row>
    <row r="372" spans="7:20" s="1" customFormat="1" ht="62.25" customHeight="1" x14ac:dyDescent="0.2"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42"/>
      <c r="T372" s="3"/>
    </row>
    <row r="373" spans="7:20" s="1" customFormat="1" ht="62.25" customHeight="1" x14ac:dyDescent="0.2"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42"/>
      <c r="T373" s="3"/>
    </row>
    <row r="374" spans="7:20" s="1" customFormat="1" ht="62.25" customHeight="1" x14ac:dyDescent="0.2"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42"/>
      <c r="T374" s="3"/>
    </row>
    <row r="375" spans="7:20" s="1" customFormat="1" ht="62.25" customHeight="1" x14ac:dyDescent="0.2"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42"/>
      <c r="T375" s="3"/>
    </row>
    <row r="376" spans="7:20" s="1" customFormat="1" ht="62.25" customHeight="1" x14ac:dyDescent="0.2"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42"/>
      <c r="T376" s="3"/>
    </row>
    <row r="377" spans="7:20" s="1" customFormat="1" ht="62.25" customHeight="1" x14ac:dyDescent="0.2"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42"/>
      <c r="T377" s="3"/>
    </row>
    <row r="378" spans="7:20" s="1" customFormat="1" ht="62.25" customHeight="1" x14ac:dyDescent="0.2"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42"/>
      <c r="T378" s="3"/>
    </row>
    <row r="379" spans="7:20" s="1" customFormat="1" ht="62.25" customHeight="1" x14ac:dyDescent="0.2"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42"/>
      <c r="T379" s="3"/>
    </row>
    <row r="380" spans="7:20" s="1" customFormat="1" ht="62.25" customHeight="1" x14ac:dyDescent="0.2"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42"/>
      <c r="T380" s="3"/>
    </row>
    <row r="381" spans="7:20" s="1" customFormat="1" ht="62.25" customHeight="1" x14ac:dyDescent="0.2"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42"/>
      <c r="T381" s="3"/>
    </row>
    <row r="382" spans="7:20" s="1" customFormat="1" ht="62.25" customHeight="1" x14ac:dyDescent="0.2"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42"/>
      <c r="T382" s="3"/>
    </row>
    <row r="383" spans="7:20" s="1" customFormat="1" ht="62.25" customHeight="1" x14ac:dyDescent="0.2"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42"/>
      <c r="T383" s="3"/>
    </row>
    <row r="384" spans="7:20" s="1" customFormat="1" ht="62.25" customHeight="1" x14ac:dyDescent="0.2"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42"/>
      <c r="T384" s="3"/>
    </row>
    <row r="385" spans="7:20" s="1" customFormat="1" ht="62.25" customHeight="1" x14ac:dyDescent="0.2"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42"/>
      <c r="T385" s="3"/>
    </row>
    <row r="386" spans="7:20" s="1" customFormat="1" ht="62.25" customHeight="1" x14ac:dyDescent="0.2"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42"/>
      <c r="T386" s="3"/>
    </row>
    <row r="387" spans="7:20" s="1" customFormat="1" ht="62.25" customHeight="1" x14ac:dyDescent="0.2"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42"/>
      <c r="T387" s="3"/>
    </row>
    <row r="388" spans="7:20" s="1" customFormat="1" ht="62.25" customHeight="1" x14ac:dyDescent="0.2"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42"/>
      <c r="T388" s="3"/>
    </row>
    <row r="389" spans="7:20" s="1" customFormat="1" ht="62.25" customHeight="1" x14ac:dyDescent="0.2"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42"/>
      <c r="T389" s="3"/>
    </row>
    <row r="390" spans="7:20" s="1" customFormat="1" ht="62.25" customHeight="1" x14ac:dyDescent="0.2"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42"/>
      <c r="T390" s="3"/>
    </row>
    <row r="391" spans="7:20" s="1" customFormat="1" ht="62.25" customHeight="1" x14ac:dyDescent="0.2"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42"/>
      <c r="T391" s="3"/>
    </row>
    <row r="392" spans="7:20" s="1" customFormat="1" ht="62.25" customHeight="1" x14ac:dyDescent="0.2"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42"/>
      <c r="T392" s="3"/>
    </row>
    <row r="393" spans="7:20" s="1" customFormat="1" ht="62.25" customHeight="1" x14ac:dyDescent="0.2"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42"/>
      <c r="T393" s="3"/>
    </row>
    <row r="394" spans="7:20" s="1" customFormat="1" ht="62.25" customHeight="1" x14ac:dyDescent="0.2"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42"/>
      <c r="T394" s="3"/>
    </row>
    <row r="395" spans="7:20" s="1" customFormat="1" ht="62.25" customHeight="1" x14ac:dyDescent="0.2"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42"/>
      <c r="T395" s="3"/>
    </row>
    <row r="396" spans="7:20" s="1" customFormat="1" ht="62.25" customHeight="1" x14ac:dyDescent="0.2"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42"/>
      <c r="T396" s="3"/>
    </row>
    <row r="397" spans="7:20" s="1" customFormat="1" ht="62.25" customHeight="1" x14ac:dyDescent="0.2"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42"/>
      <c r="T397" s="3"/>
    </row>
    <row r="398" spans="7:20" s="1" customFormat="1" ht="62.25" customHeight="1" x14ac:dyDescent="0.2"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42"/>
      <c r="T398" s="3"/>
    </row>
    <row r="399" spans="7:20" s="1" customFormat="1" ht="62.25" customHeight="1" x14ac:dyDescent="0.2"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42"/>
      <c r="T399" s="3"/>
    </row>
    <row r="400" spans="7:20" s="1" customFormat="1" ht="62.25" customHeight="1" x14ac:dyDescent="0.2"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42"/>
      <c r="T400" s="3"/>
    </row>
    <row r="401" spans="7:20" s="1" customFormat="1" ht="62.25" customHeight="1" x14ac:dyDescent="0.2"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42"/>
      <c r="T401" s="3"/>
    </row>
    <row r="402" spans="7:20" s="1" customFormat="1" ht="62.25" customHeight="1" x14ac:dyDescent="0.2"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42"/>
      <c r="T402" s="3"/>
    </row>
    <row r="403" spans="7:20" s="1" customFormat="1" ht="62.25" customHeight="1" x14ac:dyDescent="0.2"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42"/>
      <c r="T403" s="3"/>
    </row>
    <row r="404" spans="7:20" s="1" customFormat="1" ht="62.25" customHeight="1" x14ac:dyDescent="0.2"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42"/>
      <c r="T404" s="3"/>
    </row>
    <row r="405" spans="7:20" s="1" customFormat="1" ht="62.25" customHeight="1" x14ac:dyDescent="0.2"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42"/>
      <c r="T405" s="3"/>
    </row>
    <row r="406" spans="7:20" s="1" customFormat="1" ht="62.25" customHeight="1" x14ac:dyDescent="0.2"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42"/>
      <c r="T406" s="3"/>
    </row>
    <row r="407" spans="7:20" s="1" customFormat="1" ht="62.25" customHeight="1" x14ac:dyDescent="0.2"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42"/>
      <c r="T407" s="3"/>
    </row>
    <row r="408" spans="7:20" s="1" customFormat="1" ht="62.25" customHeight="1" x14ac:dyDescent="0.2"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42"/>
      <c r="T408" s="3"/>
    </row>
    <row r="409" spans="7:20" s="1" customFormat="1" ht="62.25" customHeight="1" x14ac:dyDescent="0.2"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42"/>
      <c r="T409" s="3"/>
    </row>
    <row r="410" spans="7:20" s="1" customFormat="1" ht="62.25" customHeight="1" x14ac:dyDescent="0.2"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42"/>
      <c r="T410" s="3"/>
    </row>
    <row r="411" spans="7:20" s="1" customFormat="1" ht="62.25" customHeight="1" x14ac:dyDescent="0.2"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42"/>
      <c r="T411" s="3"/>
    </row>
    <row r="412" spans="7:20" s="1" customFormat="1" ht="62.25" customHeight="1" x14ac:dyDescent="0.2"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42"/>
      <c r="T412" s="3"/>
    </row>
    <row r="413" spans="7:20" s="1" customFormat="1" ht="62.25" customHeight="1" x14ac:dyDescent="0.2"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42"/>
      <c r="T413" s="3"/>
    </row>
    <row r="414" spans="7:20" s="1" customFormat="1" ht="62.25" customHeight="1" x14ac:dyDescent="0.2"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42"/>
      <c r="T414" s="3"/>
    </row>
    <row r="415" spans="7:20" s="1" customFormat="1" ht="62.25" customHeight="1" x14ac:dyDescent="0.2"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42"/>
      <c r="T415" s="3"/>
    </row>
    <row r="416" spans="7:20" s="1" customFormat="1" ht="62.25" customHeight="1" x14ac:dyDescent="0.2"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42"/>
      <c r="T416" s="3"/>
    </row>
    <row r="417" spans="7:20" s="1" customFormat="1" ht="62.25" customHeight="1" x14ac:dyDescent="0.2"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42"/>
      <c r="T417" s="3"/>
    </row>
    <row r="418" spans="7:20" s="1" customFormat="1" ht="62.25" customHeight="1" x14ac:dyDescent="0.2"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42"/>
      <c r="T418" s="3"/>
    </row>
    <row r="419" spans="7:20" s="1" customFormat="1" ht="62.25" customHeight="1" x14ac:dyDescent="0.2"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42"/>
      <c r="T419" s="3"/>
    </row>
    <row r="420" spans="7:20" s="1" customFormat="1" ht="62.25" customHeight="1" x14ac:dyDescent="0.2"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42"/>
      <c r="T420" s="3"/>
    </row>
    <row r="421" spans="7:20" s="1" customFormat="1" ht="62.25" customHeight="1" x14ac:dyDescent="0.2"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42"/>
      <c r="T421" s="3"/>
    </row>
    <row r="422" spans="7:20" s="1" customFormat="1" ht="62.25" customHeight="1" x14ac:dyDescent="0.2"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42"/>
      <c r="T422" s="3"/>
    </row>
    <row r="423" spans="7:20" s="1" customFormat="1" ht="62.25" customHeight="1" x14ac:dyDescent="0.2"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42"/>
      <c r="T423" s="3"/>
    </row>
    <row r="424" spans="7:20" s="1" customFormat="1" ht="62.25" customHeight="1" x14ac:dyDescent="0.2"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42"/>
      <c r="T424" s="3"/>
    </row>
    <row r="425" spans="7:20" s="1" customFormat="1" ht="62.25" customHeight="1" x14ac:dyDescent="0.2"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42"/>
      <c r="T425" s="3"/>
    </row>
    <row r="426" spans="7:20" s="1" customFormat="1" ht="62.25" customHeight="1" x14ac:dyDescent="0.2"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42"/>
      <c r="T426" s="3"/>
    </row>
    <row r="427" spans="7:20" s="1" customFormat="1" ht="62.25" customHeight="1" x14ac:dyDescent="0.2"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42"/>
      <c r="T427" s="3"/>
    </row>
    <row r="428" spans="7:20" s="1" customFormat="1" ht="62.25" customHeight="1" x14ac:dyDescent="0.2"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42"/>
      <c r="T428" s="3"/>
    </row>
    <row r="429" spans="7:20" s="1" customFormat="1" ht="62.25" customHeight="1" x14ac:dyDescent="0.2"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42"/>
      <c r="T429" s="3"/>
    </row>
    <row r="430" spans="7:20" s="1" customFormat="1" ht="62.25" customHeight="1" x14ac:dyDescent="0.2"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42"/>
      <c r="T430" s="3"/>
    </row>
    <row r="431" spans="7:20" s="1" customFormat="1" ht="62.25" customHeight="1" x14ac:dyDescent="0.2"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42"/>
      <c r="T431" s="3"/>
    </row>
    <row r="432" spans="7:20" s="1" customFormat="1" ht="62.25" customHeight="1" x14ac:dyDescent="0.2"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42"/>
      <c r="T432" s="3"/>
    </row>
    <row r="433" spans="7:20" s="1" customFormat="1" ht="62.25" customHeight="1" x14ac:dyDescent="0.2"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42"/>
      <c r="T433" s="3"/>
    </row>
    <row r="434" spans="7:20" s="1" customFormat="1" ht="62.25" customHeight="1" x14ac:dyDescent="0.2"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42"/>
      <c r="T434" s="3"/>
    </row>
    <row r="435" spans="7:20" s="1" customFormat="1" ht="62.25" customHeight="1" x14ac:dyDescent="0.2"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42"/>
      <c r="T435" s="3"/>
    </row>
    <row r="436" spans="7:20" s="1" customFormat="1" ht="62.25" customHeight="1" x14ac:dyDescent="0.2"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42"/>
      <c r="T436" s="3"/>
    </row>
    <row r="437" spans="7:20" s="1" customFormat="1" ht="62.25" customHeight="1" x14ac:dyDescent="0.2"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42"/>
      <c r="T437" s="3"/>
    </row>
    <row r="438" spans="7:20" s="1" customFormat="1" ht="62.25" customHeight="1" x14ac:dyDescent="0.2"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42"/>
      <c r="T438" s="3"/>
    </row>
    <row r="439" spans="7:20" s="1" customFormat="1" ht="62.25" customHeight="1" x14ac:dyDescent="0.2"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42"/>
      <c r="T439" s="3"/>
    </row>
    <row r="440" spans="7:20" s="1" customFormat="1" ht="62.25" customHeight="1" x14ac:dyDescent="0.2"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42"/>
      <c r="T440" s="3"/>
    </row>
    <row r="441" spans="7:20" s="1" customFormat="1" ht="62.25" customHeight="1" x14ac:dyDescent="0.2"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42"/>
      <c r="T441" s="3"/>
    </row>
    <row r="442" spans="7:20" s="1" customFormat="1" ht="62.25" customHeight="1" x14ac:dyDescent="0.2"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42"/>
      <c r="T442" s="3"/>
    </row>
    <row r="443" spans="7:20" s="1" customFormat="1" ht="62.25" customHeight="1" x14ac:dyDescent="0.2"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42"/>
      <c r="T443" s="3"/>
    </row>
    <row r="444" spans="7:20" s="1" customFormat="1" ht="62.25" customHeight="1" x14ac:dyDescent="0.2"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42"/>
      <c r="T444" s="3"/>
    </row>
    <row r="445" spans="7:20" s="1" customFormat="1" ht="62.25" customHeight="1" x14ac:dyDescent="0.2"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42"/>
      <c r="T445" s="3"/>
    </row>
    <row r="446" spans="7:20" s="1" customFormat="1" ht="62.25" customHeight="1" x14ac:dyDescent="0.2"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42"/>
      <c r="T446" s="3"/>
    </row>
    <row r="447" spans="7:20" s="1" customFormat="1" ht="62.25" customHeight="1" x14ac:dyDescent="0.2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42"/>
      <c r="T447" s="3"/>
    </row>
    <row r="448" spans="7:20" s="1" customFormat="1" ht="62.25" customHeight="1" x14ac:dyDescent="0.2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42"/>
      <c r="T448" s="3"/>
    </row>
    <row r="449" spans="7:20" s="1" customFormat="1" ht="62.25" customHeight="1" x14ac:dyDescent="0.2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42"/>
      <c r="T449" s="3"/>
    </row>
    <row r="450" spans="7:20" s="1" customFormat="1" ht="62.25" customHeigh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42"/>
      <c r="T450" s="3"/>
    </row>
    <row r="451" spans="7:20" s="1" customFormat="1" ht="62.25" customHeigh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42"/>
      <c r="T451" s="3"/>
    </row>
    <row r="452" spans="7:20" s="1" customFormat="1" ht="62.25" customHeigh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42"/>
      <c r="T452" s="3"/>
    </row>
    <row r="453" spans="7:20" s="1" customFormat="1" ht="62.25" customHeigh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42"/>
      <c r="T453" s="3"/>
    </row>
    <row r="454" spans="7:20" s="1" customFormat="1" ht="62.25" customHeigh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42"/>
      <c r="T454" s="3"/>
    </row>
    <row r="455" spans="7:20" s="1" customFormat="1" ht="62.25" customHeigh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42"/>
      <c r="T455" s="3"/>
    </row>
    <row r="456" spans="7:20" s="1" customFormat="1" ht="62.25" customHeigh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42"/>
      <c r="T456" s="3"/>
    </row>
    <row r="457" spans="7:20" s="1" customFormat="1" ht="62.25" customHeigh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42"/>
      <c r="T457" s="3"/>
    </row>
    <row r="458" spans="7:20" s="1" customFormat="1" ht="62.25" customHeigh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42"/>
      <c r="T458" s="3"/>
    </row>
    <row r="459" spans="7:20" s="1" customFormat="1" ht="62.25" customHeigh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42"/>
      <c r="T459" s="3"/>
    </row>
    <row r="460" spans="7:20" s="1" customFormat="1" ht="62.25" customHeigh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42"/>
      <c r="T460" s="3"/>
    </row>
    <row r="461" spans="7:20" s="1" customFormat="1" ht="62.25" customHeigh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42"/>
      <c r="T461" s="3"/>
    </row>
    <row r="462" spans="7:20" s="1" customFormat="1" ht="62.25" customHeigh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42"/>
      <c r="T462" s="3"/>
    </row>
  </sheetData>
  <mergeCells count="25">
    <mergeCell ref="P11:P12"/>
    <mergeCell ref="Q11:Q12"/>
    <mergeCell ref="R11:R12"/>
    <mergeCell ref="J10:O10"/>
    <mergeCell ref="A4:T4"/>
    <mergeCell ref="A5:T5"/>
    <mergeCell ref="A6:T6"/>
    <mergeCell ref="A7:T7"/>
    <mergeCell ref="A8:T8"/>
    <mergeCell ref="A26:T26"/>
    <mergeCell ref="A28:T28"/>
    <mergeCell ref="A27:T27"/>
    <mergeCell ref="A16:F16"/>
    <mergeCell ref="A10:A12"/>
    <mergeCell ref="B10:B12"/>
    <mergeCell ref="G10:G12"/>
    <mergeCell ref="H10:H12"/>
    <mergeCell ref="I10:I12"/>
    <mergeCell ref="Q10:R10"/>
    <mergeCell ref="S10:S12"/>
    <mergeCell ref="T10:T12"/>
    <mergeCell ref="J11:K11"/>
    <mergeCell ref="L11:L12"/>
    <mergeCell ref="M11:N11"/>
    <mergeCell ref="O11:O12"/>
  </mergeCells>
  <phoneticPr fontId="10" type="noConversion"/>
  <conditionalFormatting sqref="A16 B1:B12 B18:B1048576">
    <cfRule type="duplicateValues" dxfId="6" priority="14"/>
  </conditionalFormatting>
  <conditionalFormatting sqref="G10:G12">
    <cfRule type="duplicateValues" dxfId="5" priority="13"/>
  </conditionalFormatting>
  <conditionalFormatting sqref="B13">
    <cfRule type="duplicateValues" dxfId="4" priority="5"/>
  </conditionalFormatting>
  <conditionalFormatting sqref="B13">
    <cfRule type="duplicateValues" dxfId="3" priority="6"/>
  </conditionalFormatting>
  <conditionalFormatting sqref="B14">
    <cfRule type="duplicateValues" dxfId="2" priority="3"/>
  </conditionalFormatting>
  <conditionalFormatting sqref="B14">
    <cfRule type="duplicateValues" dxfId="1" priority="4"/>
  </conditionalFormatting>
  <conditionalFormatting sqref="C1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FIJO-TEMPORAL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YOEL ADAMES</cp:lastModifiedBy>
  <cp:lastPrinted>2024-03-20T11:28:55Z</cp:lastPrinted>
  <dcterms:created xsi:type="dcterms:W3CDTF">2021-08-17T20:49:48Z</dcterms:created>
  <dcterms:modified xsi:type="dcterms:W3CDTF">2024-03-20T11:32:56Z</dcterms:modified>
</cp:coreProperties>
</file>